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65266" windowWidth="15195" windowHeight="9975" activeTab="0"/>
  </bookViews>
  <sheets>
    <sheet name="анализ 1" sheetId="1" r:id="rId1"/>
  </sheets>
  <definedNames>
    <definedName name="_xlnm.Print_Titles" localSheetId="0">'анализ 1'!$8:$10</definedName>
    <definedName name="_xlnm.Print_Area" localSheetId="0">'анализ 1'!$A$1:$M$186</definedName>
  </definedNames>
  <calcPr fullCalcOnLoad="1"/>
</workbook>
</file>

<file path=xl/sharedStrings.xml><?xml version="1.0" encoding="utf-8"?>
<sst xmlns="http://schemas.openxmlformats.org/spreadsheetml/2006/main" count="766" uniqueCount="202">
  <si>
    <t>0503</t>
  </si>
  <si>
    <t>ВСЕГО:</t>
  </si>
  <si>
    <t>Наименование</t>
  </si>
  <si>
    <t>Общегосударственные вопросы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</si>
  <si>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</si>
  <si>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Глава местной администрации (исполнительно-распорядительного органа муниципального образования)</t>
  </si>
  <si>
    <t>Центральный аппарат</t>
  </si>
  <si>
    <t>Выполнение других обязательств государства</t>
  </si>
  <si>
    <t>Национальная экономика</t>
  </si>
  <si>
    <t>Другие вопросы в области национальной экономики</t>
  </si>
  <si>
    <t>Жилищно-коммунальное хозяйство</t>
  </si>
  <si>
    <t>Социальная политика</t>
  </si>
  <si>
    <t>(рублей)</t>
  </si>
  <si>
    <t>КГРБС</t>
  </si>
  <si>
    <t>Раздел, подраздел</t>
  </si>
  <si>
    <t>Целевая статья</t>
  </si>
  <si>
    <t>Вид расходов</t>
  </si>
  <si>
    <t>0100</t>
  </si>
  <si>
    <t>0104</t>
  </si>
  <si>
    <t>500</t>
  </si>
  <si>
    <t>0400</t>
  </si>
  <si>
    <t>0409</t>
  </si>
  <si>
    <t>0412</t>
  </si>
  <si>
    <t>0500</t>
  </si>
  <si>
    <t>0113</t>
  </si>
  <si>
    <t>Дорожное хозяйство (дорожные фонды)</t>
  </si>
  <si>
    <t>1000</t>
  </si>
  <si>
    <t>003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</si>
  <si>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</si>
  <si>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</si>
  <si>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</si>
  <si>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</si>
  <si>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0200</t>
  </si>
  <si>
    <t>0203</t>
  </si>
  <si>
    <t>Иные межбюджетные трансферты</t>
  </si>
  <si>
    <t>Благоустройство</t>
  </si>
  <si>
    <t>540</t>
  </si>
  <si>
    <t>100</t>
  </si>
  <si>
    <t>120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</si>
  <si>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</si>
  <si>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</si>
  <si>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800</t>
  </si>
  <si>
    <t>Иные бюджетные ассигнования</t>
  </si>
  <si>
    <t>200</t>
  </si>
  <si>
    <t>240</t>
  </si>
  <si>
    <t>850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</si>
  <si>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</si>
  <si>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</si>
  <si>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</si>
  <si>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Межбюджетные трансферты</t>
  </si>
  <si>
    <t>Непрограммные расходы сельского поселения</t>
  </si>
  <si>
    <t>Непрограммные расходы федеральных органов исполнительной власти</t>
  </si>
  <si>
    <t>Поддержка дорожного хозяйства</t>
  </si>
  <si>
    <t>244</t>
  </si>
  <si>
    <t>121</t>
  </si>
  <si>
    <t>242</t>
  </si>
  <si>
    <t>Фонд оплаты труда государственных (муниципальных) органов и взносы по обязательному социальному страхованию</t>
  </si>
  <si>
    <t>Закупка товаров, работ и услуг в сфере информационно-коммуникационных технологий</t>
  </si>
  <si>
    <t>Прочая закупка товаров, работ и услуг для обеспечения государственных (муниципальных) нужд</t>
  </si>
  <si>
    <t>Уплата прочих налогов, сборов и иных платежей</t>
  </si>
  <si>
    <t>852</t>
  </si>
  <si>
    <t>Отклонения</t>
  </si>
  <si>
    <t>0501</t>
  </si>
  <si>
    <t>Мероприятия по содержанию общего имущества не  приватизированного жилого фонда в многоквартирных домах</t>
  </si>
  <si>
    <t xml:space="preserve">003 </t>
  </si>
  <si>
    <t>600</t>
  </si>
  <si>
    <t>Субсидии отдельным общественным организациям и иным некоммерческим объединениям</t>
  </si>
  <si>
    <t>Предоставление субсидий бюджетным, автономным учреждениям и иным некоммерческим организациям</t>
  </si>
  <si>
    <t>Функционирование законодательных (представительных) органов государственной власти и представительных органов муниципального образования</t>
  </si>
  <si>
    <t>0103</t>
  </si>
  <si>
    <t>Непрограммые расходы сельского поселения</t>
  </si>
  <si>
    <t>90 0 00 00000</t>
  </si>
  <si>
    <t>90 0 00 00150</t>
  </si>
  <si>
    <t>Иные межбюджетные трансферты на осуществление переданных полномочий по осуществлению внешнего муниципального финансового контроля</t>
  </si>
  <si>
    <t>74 0 00 00000</t>
  </si>
  <si>
    <t>74 0 00 00400</t>
  </si>
  <si>
    <t xml:space="preserve">74 0 00 00400 </t>
  </si>
  <si>
    <t>129</t>
  </si>
  <si>
    <r>
  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  </r>
    <r>
      <rPr>
        <sz val="10"/>
        <rFont val="Times New Roman"/>
        <family val="1"/>
      </rPr>
      <t xml:space="preserve"> </t>
    </r>
  </si>
  <si>
    <t>74 0 00 00450</t>
  </si>
  <si>
    <t>90 0 00 00920</t>
  </si>
  <si>
    <t>99 9 00 00000</t>
  </si>
  <si>
    <t>99 9 00 51180</t>
  </si>
  <si>
    <t xml:space="preserve">Взносы по обязательному социальному страхованию на выплаты денежного содержания и иные выплаты работникам государственных (муниципальных) органов </t>
  </si>
  <si>
    <t>04 0 00 00000</t>
  </si>
  <si>
    <t>04 1 00 00000</t>
  </si>
  <si>
    <t>04 1 01 00000</t>
  </si>
  <si>
    <t>Основное мероприятие "Ремонт и содержание автомобильных дорог"</t>
  </si>
  <si>
    <t>04 1 01 04090</t>
  </si>
  <si>
    <t>01 0 00 00000</t>
  </si>
  <si>
    <t>01 0 01 00000</t>
  </si>
  <si>
    <t>Основное мероприятие "Развитие потребительской кооперации"</t>
  </si>
  <si>
    <t>01 0 01 04000</t>
  </si>
  <si>
    <t>50 0 00 00000</t>
  </si>
  <si>
    <t>30 0 00 00000</t>
  </si>
  <si>
    <t>05 0 00 00000</t>
  </si>
  <si>
    <t>05 0 01 00000</t>
  </si>
  <si>
    <t>Основное мероприятие "Реализация мероприятий по повышению уровня благоустройства территорий"</t>
  </si>
  <si>
    <t>05 0 01 02110</t>
  </si>
  <si>
    <t>Организация сбора и вывоза ТБО</t>
  </si>
  <si>
    <t>05 0 01 04250</t>
  </si>
  <si>
    <t>Содержание мест захоронения</t>
  </si>
  <si>
    <t>20 0 00 00000</t>
  </si>
  <si>
    <t>20 0 01 00000</t>
  </si>
  <si>
    <t>Основное мероприятие "Социальная поддержка граждан"</t>
  </si>
  <si>
    <t>05 0 01 01250</t>
  </si>
  <si>
    <t>Уличное освещение</t>
  </si>
  <si>
    <t>Культура и кинематография</t>
  </si>
  <si>
    <t>0800</t>
  </si>
  <si>
    <t xml:space="preserve">Культура  </t>
  </si>
  <si>
    <t>0801</t>
  </si>
  <si>
    <t>08 0 00 00000</t>
  </si>
  <si>
    <t>08 1 00 00000</t>
  </si>
  <si>
    <t>Подпрограмма "Развитие учреждений культуры"</t>
  </si>
  <si>
    <t>08 1 01 00000</t>
  </si>
  <si>
    <t>Основное мероприятие "Развитие учреждений культуры"</t>
  </si>
  <si>
    <t>08 1 01 00260</t>
  </si>
  <si>
    <t>Расходы на обеспечение деятельности муниципальных учреждений культуры</t>
  </si>
  <si>
    <t>110</t>
  </si>
  <si>
    <t>111</t>
  </si>
  <si>
    <t>119</t>
  </si>
  <si>
    <t xml:space="preserve">Расходы на выплаты персоналу в целях обеспечения
выполнения функций государственными (муниципальными)
органами, казенными учреждениями, органами управления
государственными внебюджетными фондами
</t>
  </si>
  <si>
    <t>Расходы на выплаты персоналу казенных учреждений</t>
  </si>
  <si>
    <t>Фонд оплаты труда учреждений</t>
  </si>
  <si>
    <t xml:space="preserve"> Взносы по обязательному социальному страхованию на выплаты по оплате труда работников и иные выплаты работникам учреждений</t>
  </si>
  <si>
    <t>08 2 00 00000</t>
  </si>
  <si>
    <t>Подпрограмма "Организация и проведение мероприятий в сфере культуры, искусства и кинематографии"</t>
  </si>
  <si>
    <t>08 2 01 00000</t>
  </si>
  <si>
    <t>Основное мероприятие "Организация и проведение мероприятий в сфере культуры, искусства и кинематографии"</t>
  </si>
  <si>
    <t>08 2 01 00260</t>
  </si>
  <si>
    <t>Социальное обеспечение населения</t>
  </si>
  <si>
    <t>1003</t>
  </si>
  <si>
    <t>20 0 01 00910</t>
  </si>
  <si>
    <t>Оказание мер социальной поддержки по оплате жилищно-коммунальных услуг в соответствии с Законом Калужской области от 30.12.2004 №13-ОЗ "О мерах социальной поддержки специалистов, работающих в сельской местности, а также специалистов вышедших на пенсию"</t>
  </si>
  <si>
    <t>Резервные фонды</t>
  </si>
  <si>
    <t>0111</t>
  </si>
  <si>
    <t>90 0 00 00600</t>
  </si>
  <si>
    <t>870</t>
  </si>
  <si>
    <t>Резервные фонды местных администраций</t>
  </si>
  <si>
    <t>Резервные средства</t>
  </si>
  <si>
    <t>05 0 01 05250</t>
  </si>
  <si>
    <t>Прочие мероприятия по благоустройству</t>
  </si>
  <si>
    <t>АДМИНИСТРАЦИЯ СЕЛЬСКОГО ПОСЕЛЕНИЯ "СЕЛО КУДИНОВО"</t>
  </si>
  <si>
    <t>Муниципальная программа "Развитие дорожного хозяйства в сельском поселении "Село Кудиново"</t>
  </si>
  <si>
    <t>Подпрограмма "Совершенствование и развитие сети автомобильных дорог сельского поселения "Село Кудиново"</t>
  </si>
  <si>
    <t>Муниципальная программа "Развитие потребительской кооперации в сельском поселении "Село Кудиново"</t>
  </si>
  <si>
    <t>Муниципальная программа "Территориальное планирование сельского поселения "Село Кудиново"</t>
  </si>
  <si>
    <t>Реализация мероприятий по внесению изменений в генеральные планы и правила по землепользованию и землеустройству сельского поселения "Село Кудиново"</t>
  </si>
  <si>
    <t>Муниципальная программа "Содержание общего имущества не приватизированного жилого фонда в многоквартирных домах на территории сельского поселения "Село Кудиново"</t>
  </si>
  <si>
    <t>Муниципальная программа "Благоустройство территории в сельском поселении "Село Кудиново"</t>
  </si>
  <si>
    <t>Муниципальная программа "Развитие культуры в сельском поселении "Село Кудиново"</t>
  </si>
  <si>
    <t>Муниципальная программа "Социальная поддержка граждан  в сельском поселении  "Село Кудиново"</t>
  </si>
  <si>
    <t>Пенсионное обеспечение</t>
  </si>
  <si>
    <t>1001</t>
  </si>
  <si>
    <t>20 0 01 01100</t>
  </si>
  <si>
    <t>Доплата к пенсиям государственных и муниципальных служащих</t>
  </si>
  <si>
    <t>Физическая культура и спорт</t>
  </si>
  <si>
    <t>1100</t>
  </si>
  <si>
    <t>Другие вопросы в области физической культуры и спорта</t>
  </si>
  <si>
    <t>1105</t>
  </si>
  <si>
    <t>02 0 00 00000</t>
  </si>
  <si>
    <t>02 0 01 00000</t>
  </si>
  <si>
    <t>02 0 01 11050</t>
  </si>
  <si>
    <t>Муниципальная программа  "Развитие физической культуры и спорта в сельском поселении "Село Кудиново"</t>
  </si>
  <si>
    <t xml:space="preserve"> Мероприятия в области  физической культуры и спорта</t>
  </si>
  <si>
    <t>Основное мероприятие "Развитие физической культуры и спорта"</t>
  </si>
  <si>
    <t>0112</t>
  </si>
  <si>
    <t>90 0 00 02000</t>
  </si>
  <si>
    <t>Оценка недвижимости, признание прав и регулирование отношений по государственной и муниципальной собственности</t>
  </si>
  <si>
    <t>Жилищное хозяйство</t>
  </si>
  <si>
    <t>Приложение №2 к Постановлению Администрации сельского поселения "Село Кудиново" №_____ от ____________2017 года</t>
  </si>
  <si>
    <t>Утверждено на 2017 год</t>
  </si>
  <si>
    <t>Муниципальная программа "Развитие муниципальной службы в сельском поселении "Село Кудиново"</t>
  </si>
  <si>
    <t>830</t>
  </si>
  <si>
    <t>831</t>
  </si>
  <si>
    <t>853</t>
  </si>
  <si>
    <t>Исполнение судебных актов Российской Федерации
и мировых соглашений по возмещению причиненного вреда</t>
  </si>
  <si>
    <t xml:space="preserve">Исполнение судебных актов  </t>
  </si>
  <si>
    <t>Уплата иных платежей</t>
  </si>
  <si>
    <t>631</t>
  </si>
  <si>
    <t>Субсидии на возмещение недополученных доходов или возмещение фактически понесенных затрат в связи с производством (реализацией) товаров, выполнением работ, оказанием услуг</t>
  </si>
  <si>
    <t>50 0 01 00000</t>
  </si>
  <si>
    <t>50 0 01 00610</t>
  </si>
  <si>
    <t>Основное мероприятие "Обеспечение рационального, эффективного использования земельных участков, находящихся в собственности сельского поселения"</t>
  </si>
  <si>
    <t>30 0 01 00000</t>
  </si>
  <si>
    <t>30 0 01 00030</t>
  </si>
  <si>
    <t>Основное мероприятие "Содержание общего имущества в многоквартирных домах"</t>
  </si>
  <si>
    <t>740003000</t>
  </si>
  <si>
    <t>Стимулирование глав администраций сельских поселений</t>
  </si>
  <si>
    <t>Образование</t>
  </si>
  <si>
    <t>0700</t>
  </si>
  <si>
    <t>Дошкольное образование</t>
  </si>
  <si>
    <t>0701</t>
  </si>
  <si>
    <t>Средства, предаваемые для компенсации дополнительных расходов, возникших в результате решений, принятых органами власти другого уровня за счет средств бюджета сельского поселения "Село Кудиново"</t>
  </si>
  <si>
    <t>9000015070</t>
  </si>
  <si>
    <t>Перечисление другим бюджетам Бюджетной системы РФ</t>
  </si>
  <si>
    <t>Общее образование</t>
  </si>
  <si>
    <t>0702</t>
  </si>
  <si>
    <t>Исполнение расходов бюджета сельского поселения "Село Кудиново" по разделам, подразделам, целевым статьям и видам расходов классификации расходов бюджетов в ведомственной структуре расходов                                                                                                                                  за 4 квартал 2017 года</t>
  </si>
  <si>
    <t>Исполнено на 31.12.2017</t>
  </si>
  <si>
    <t>18 0 01 00090</t>
  </si>
  <si>
    <t>Расходы на обеспечение финансовой устойчивости муниципального района "Малоярославецкий район"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</si>
</sst>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0000"/>
    <numFmt numFmtId="173" formatCode="#,##0.00_ ;\-#,##0.00\ "/>
    <numFmt numFmtId="174" formatCode="#,##0.000"/>
    <numFmt numFmtId="175" formatCode="#,##0.0"/>
    <numFmt numFmtId="176" formatCode="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42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Fill="1" applyAlignment="1">
      <alignment/>
    </xf>
    <xf numFmtId="4" fontId="1" fillId="0" borderId="10" xfId="0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10" xfId="0" applyFont="1" applyFill="1" applyBorder="1" applyAlignment="1">
      <alignment horizontal="left" vertical="center" wrapText="1"/>
    </xf>
    <xf numFmtId="4" fontId="1" fillId="0" borderId="10" xfId="0" applyNumberFormat="1" applyFont="1" applyFill="1" applyBorder="1" applyAlignment="1">
      <alignment/>
    </xf>
    <xf numFmtId="49" fontId="1" fillId="0" borderId="10" xfId="0" applyNumberFormat="1" applyFont="1" applyFill="1" applyBorder="1" applyAlignment="1">
      <alignment vertical="center"/>
    </xf>
    <xf numFmtId="49" fontId="1" fillId="0" borderId="10" xfId="0" applyNumberFormat="1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wrapText="1"/>
    </xf>
    <xf numFmtId="4" fontId="2" fillId="0" borderId="10" xfId="0" applyNumberFormat="1" applyFont="1" applyFill="1" applyBorder="1" applyAlignment="1">
      <alignment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wrapText="1"/>
    </xf>
    <xf numFmtId="49" fontId="1" fillId="0" borderId="0" xfId="0" applyNumberFormat="1" applyFont="1" applyFill="1" applyAlignment="1">
      <alignment/>
    </xf>
    <xf numFmtId="0" fontId="1" fillId="0" borderId="0" xfId="0" applyFont="1" applyFill="1" applyAlignment="1">
      <alignment horizontal="center"/>
    </xf>
    <xf numFmtId="49" fontId="1" fillId="0" borderId="0" xfId="0" applyNumberFormat="1" applyFont="1" applyFill="1" applyAlignment="1">
      <alignment horizontal="left"/>
    </xf>
    <xf numFmtId="49" fontId="1" fillId="0" borderId="0" xfId="0" applyNumberFormat="1" applyFont="1" applyFill="1" applyAlignment="1">
      <alignment horizontal="left" vertical="center"/>
    </xf>
    <xf numFmtId="0" fontId="1" fillId="0" borderId="0" xfId="0" applyFont="1" applyFill="1" applyAlignment="1">
      <alignment horizontal="right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4" fontId="2" fillId="0" borderId="10" xfId="0" applyNumberFormat="1" applyFont="1" applyFill="1" applyBorder="1" applyAlignment="1">
      <alignment/>
    </xf>
    <xf numFmtId="49" fontId="2" fillId="0" borderId="10" xfId="0" applyNumberFormat="1" applyFont="1" applyFill="1" applyBorder="1" applyAlignment="1">
      <alignment vertical="center"/>
    </xf>
    <xf numFmtId="49" fontId="2" fillId="0" borderId="10" xfId="0" applyNumberFormat="1" applyFont="1" applyFill="1" applyBorder="1" applyAlignment="1">
      <alignment horizontal="left" vertical="center"/>
    </xf>
    <xf numFmtId="4" fontId="2" fillId="0" borderId="10" xfId="0" applyNumberFormat="1" applyFont="1" applyFill="1" applyBorder="1" applyAlignment="1">
      <alignment horizontal="right" vertical="center"/>
    </xf>
    <xf numFmtId="49" fontId="2" fillId="0" borderId="10" xfId="0" applyNumberFormat="1" applyFont="1" applyFill="1" applyBorder="1" applyAlignment="1">
      <alignment horizontal="left" vertical="center"/>
    </xf>
    <xf numFmtId="4" fontId="2" fillId="0" borderId="10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left" wrapText="1"/>
    </xf>
    <xf numFmtId="0" fontId="1" fillId="0" borderId="11" xfId="0" applyFont="1" applyFill="1" applyBorder="1" applyAlignment="1">
      <alignment horizontal="left" vertical="center" wrapText="1"/>
    </xf>
    <xf numFmtId="0" fontId="41" fillId="0" borderId="12" xfId="0" applyFont="1" applyFill="1" applyBorder="1" applyAlignment="1">
      <alignment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wrapText="1"/>
    </xf>
    <xf numFmtId="0" fontId="4" fillId="0" borderId="11" xfId="0" applyFont="1" applyFill="1" applyBorder="1" applyAlignment="1">
      <alignment horizontal="left" wrapText="1"/>
    </xf>
    <xf numFmtId="0" fontId="1" fillId="0" borderId="11" xfId="0" applyFont="1" applyFill="1" applyBorder="1" applyAlignment="1">
      <alignment wrapText="1"/>
    </xf>
    <xf numFmtId="49" fontId="1" fillId="0" borderId="11" xfId="0" applyNumberFormat="1" applyFont="1" applyFill="1" applyBorder="1" applyAlignment="1">
      <alignment vertical="center"/>
    </xf>
    <xf numFmtId="49" fontId="1" fillId="0" borderId="11" xfId="0" applyNumberFormat="1" applyFont="1" applyFill="1" applyBorder="1" applyAlignment="1">
      <alignment horizontal="left" vertical="center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left" vertical="center"/>
    </xf>
    <xf numFmtId="49" fontId="2" fillId="0" borderId="10" xfId="0" applyNumberFormat="1" applyFont="1" applyFill="1" applyBorder="1" applyAlignment="1">
      <alignment/>
    </xf>
    <xf numFmtId="49" fontId="2" fillId="0" borderId="10" xfId="0" applyNumberFormat="1" applyFont="1" applyFill="1" applyBorder="1" applyAlignment="1">
      <alignment horizontal="left"/>
    </xf>
    <xf numFmtId="0" fontId="1" fillId="0" borderId="0" xfId="0" applyFont="1" applyFill="1" applyAlignment="1">
      <alignment horizontal="right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lef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184"/>
  <sheetViews>
    <sheetView tabSelected="1" view="pageBreakPreview" zoomScaleNormal="75" zoomScaleSheetLayoutView="100" zoomScalePageLayoutView="0" workbookViewId="0" topLeftCell="B1">
      <selection activeCell="L13" sqref="L13"/>
    </sheetView>
  </sheetViews>
  <sheetFormatPr defaultColWidth="9.00390625" defaultRowHeight="12.75"/>
  <cols>
    <col min="1" max="1" width="4.25390625" style="3" customWidth="1"/>
    <col min="2" max="2" width="58.75390625" style="12" customWidth="1"/>
    <col min="3" max="6" width="12.75390625" style="3" hidden="1" customWidth="1"/>
    <col min="7" max="7" width="7.125" style="15" customWidth="1"/>
    <col min="8" max="8" width="5.00390625" style="17" customWidth="1"/>
    <col min="9" max="9" width="12.00390625" style="18" customWidth="1"/>
    <col min="10" max="10" width="6.75390625" style="17" customWidth="1"/>
    <col min="11" max="11" width="12.625" style="19" customWidth="1"/>
    <col min="12" max="12" width="12.75390625" style="19" customWidth="1"/>
    <col min="13" max="13" width="12.25390625" style="3" customWidth="1"/>
    <col min="14" max="16384" width="9.125" style="3" customWidth="1"/>
  </cols>
  <sheetData>
    <row r="1" spans="7:13" ht="23.25" customHeight="1">
      <c r="G1" s="13"/>
      <c r="H1" s="13"/>
      <c r="I1" s="14"/>
      <c r="J1" s="45" t="s">
        <v>170</v>
      </c>
      <c r="K1" s="45"/>
      <c r="L1" s="45"/>
      <c r="M1" s="45"/>
    </row>
    <row r="2" spans="8:13" ht="18.75" customHeight="1">
      <c r="H2" s="13"/>
      <c r="I2" s="14"/>
      <c r="J2" s="45"/>
      <c r="K2" s="45"/>
      <c r="L2" s="45"/>
      <c r="M2" s="45"/>
    </row>
    <row r="3" spans="2:12" ht="51.75" customHeight="1">
      <c r="B3" s="49"/>
      <c r="C3" s="49"/>
      <c r="D3" s="49"/>
      <c r="E3" s="49"/>
      <c r="F3" s="49"/>
      <c r="G3" s="49"/>
      <c r="H3" s="49"/>
      <c r="I3" s="49"/>
      <c r="J3" s="49"/>
      <c r="K3" s="16"/>
      <c r="L3" s="16"/>
    </row>
    <row r="4" spans="2:13" ht="12.75" customHeight="1">
      <c r="B4" s="48" t="s">
        <v>198</v>
      </c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</row>
    <row r="5" spans="2:13" ht="12.75" customHeight="1"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</row>
    <row r="6" spans="2:13" ht="27.75" customHeight="1"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</row>
    <row r="7" ht="12.75">
      <c r="M7" s="19" t="s">
        <v>12</v>
      </c>
    </row>
    <row r="8" spans="2:13" ht="24.75" customHeight="1">
      <c r="B8" s="50" t="s">
        <v>2</v>
      </c>
      <c r="C8" s="21"/>
      <c r="D8" s="21"/>
      <c r="E8" s="21"/>
      <c r="F8" s="21"/>
      <c r="G8" s="46" t="s">
        <v>13</v>
      </c>
      <c r="H8" s="46" t="s">
        <v>14</v>
      </c>
      <c r="I8" s="46" t="s">
        <v>15</v>
      </c>
      <c r="J8" s="46" t="s">
        <v>16</v>
      </c>
      <c r="K8" s="47" t="s">
        <v>171</v>
      </c>
      <c r="L8" s="47" t="s">
        <v>199</v>
      </c>
      <c r="M8" s="47" t="s">
        <v>61</v>
      </c>
    </row>
    <row r="9" spans="2:13" ht="24.75" customHeight="1">
      <c r="B9" s="50"/>
      <c r="C9" s="21"/>
      <c r="D9" s="21"/>
      <c r="E9" s="21"/>
      <c r="F9" s="21"/>
      <c r="G9" s="46"/>
      <c r="H9" s="46"/>
      <c r="I9" s="46"/>
      <c r="J9" s="46"/>
      <c r="K9" s="47"/>
      <c r="L9" s="47"/>
      <c r="M9" s="47"/>
    </row>
    <row r="10" spans="2:13" ht="29.25" customHeight="1">
      <c r="B10" s="50"/>
      <c r="C10" s="22">
        <v>1</v>
      </c>
      <c r="D10" s="22">
        <v>2</v>
      </c>
      <c r="E10" s="22">
        <v>3</v>
      </c>
      <c r="F10" s="22">
        <v>4</v>
      </c>
      <c r="G10" s="46"/>
      <c r="H10" s="46"/>
      <c r="I10" s="46"/>
      <c r="J10" s="46"/>
      <c r="K10" s="47"/>
      <c r="L10" s="47"/>
      <c r="M10" s="47"/>
    </row>
    <row r="11" spans="2:13" s="4" customFormat="1" ht="25.5">
      <c r="B11" s="23" t="s">
        <v>142</v>
      </c>
      <c r="C11" s="24">
        <v>64677160</v>
      </c>
      <c r="D11" s="24">
        <v>82794896</v>
      </c>
      <c r="E11" s="24">
        <v>73496307</v>
      </c>
      <c r="F11" s="24">
        <v>63895502</v>
      </c>
      <c r="G11" s="25" t="s">
        <v>27</v>
      </c>
      <c r="H11" s="26"/>
      <c r="I11" s="26"/>
      <c r="J11" s="26"/>
      <c r="K11" s="27">
        <f>K12+K62+K74+K95+K163+K131+K176+K122</f>
        <v>14457024.76</v>
      </c>
      <c r="L11" s="27">
        <f>L12+L62+L74+L95+L163+L131+L176+L122</f>
        <v>12434319.16</v>
      </c>
      <c r="M11" s="27">
        <f>K11-L11</f>
        <v>2022705.5999999996</v>
      </c>
    </row>
    <row r="12" spans="2:13" s="4" customFormat="1" ht="12.75">
      <c r="B12" s="23" t="s">
        <v>3</v>
      </c>
      <c r="C12" s="24">
        <v>8644707</v>
      </c>
      <c r="D12" s="24">
        <v>12246453</v>
      </c>
      <c r="E12" s="24">
        <v>10840867</v>
      </c>
      <c r="F12" s="24">
        <v>8301146</v>
      </c>
      <c r="G12" s="25" t="s">
        <v>27</v>
      </c>
      <c r="H12" s="26" t="s">
        <v>17</v>
      </c>
      <c r="I12" s="26"/>
      <c r="J12" s="26"/>
      <c r="K12" s="27">
        <f>K18+K45+K13+K40</f>
        <v>3700645</v>
      </c>
      <c r="L12" s="27">
        <f>L18+L45+L13+L40</f>
        <v>2999846.1899999995</v>
      </c>
      <c r="M12" s="27">
        <f aca="true" t="shared" si="0" ref="M12:M92">K12-L12</f>
        <v>700798.8100000005</v>
      </c>
    </row>
    <row r="13" spans="2:13" ht="38.25">
      <c r="B13" s="20" t="s">
        <v>68</v>
      </c>
      <c r="C13" s="6"/>
      <c r="D13" s="6"/>
      <c r="E13" s="6"/>
      <c r="F13" s="6"/>
      <c r="G13" s="25" t="s">
        <v>27</v>
      </c>
      <c r="H13" s="28" t="s">
        <v>69</v>
      </c>
      <c r="I13" s="28"/>
      <c r="J13" s="28"/>
      <c r="K13" s="29">
        <f aca="true" t="shared" si="1" ref="K13:L16">K14</f>
        <v>55730</v>
      </c>
      <c r="L13" s="29">
        <f t="shared" si="1"/>
        <v>55730</v>
      </c>
      <c r="M13" s="29">
        <f>K13-L13</f>
        <v>0</v>
      </c>
    </row>
    <row r="14" spans="2:13" ht="12.75">
      <c r="B14" s="5" t="s">
        <v>70</v>
      </c>
      <c r="C14" s="6"/>
      <c r="D14" s="6"/>
      <c r="E14" s="6"/>
      <c r="F14" s="6"/>
      <c r="G14" s="7" t="s">
        <v>27</v>
      </c>
      <c r="H14" s="8" t="s">
        <v>69</v>
      </c>
      <c r="I14" s="8" t="s">
        <v>71</v>
      </c>
      <c r="J14" s="8"/>
      <c r="K14" s="2">
        <f t="shared" si="1"/>
        <v>55730</v>
      </c>
      <c r="L14" s="2">
        <f t="shared" si="1"/>
        <v>55730</v>
      </c>
      <c r="M14" s="2">
        <f>K14-L14</f>
        <v>0</v>
      </c>
    </row>
    <row r="15" spans="2:13" ht="38.25">
      <c r="B15" s="5" t="s">
        <v>73</v>
      </c>
      <c r="C15" s="6"/>
      <c r="D15" s="6"/>
      <c r="E15" s="6"/>
      <c r="F15" s="6"/>
      <c r="G15" s="7" t="s">
        <v>27</v>
      </c>
      <c r="H15" s="8" t="s">
        <v>69</v>
      </c>
      <c r="I15" s="8" t="s">
        <v>72</v>
      </c>
      <c r="J15" s="8"/>
      <c r="K15" s="2">
        <f t="shared" si="1"/>
        <v>55730</v>
      </c>
      <c r="L15" s="2">
        <f t="shared" si="1"/>
        <v>55730</v>
      </c>
      <c r="M15" s="2">
        <f>K15-L15</f>
        <v>0</v>
      </c>
    </row>
    <row r="16" spans="2:13" ht="12.75">
      <c r="B16" s="30" t="s">
        <v>49</v>
      </c>
      <c r="C16" s="6"/>
      <c r="D16" s="6"/>
      <c r="E16" s="6"/>
      <c r="F16" s="6"/>
      <c r="G16" s="7" t="s">
        <v>27</v>
      </c>
      <c r="H16" s="8" t="s">
        <v>69</v>
      </c>
      <c r="I16" s="8" t="s">
        <v>72</v>
      </c>
      <c r="J16" s="8" t="s">
        <v>19</v>
      </c>
      <c r="K16" s="2">
        <f t="shared" si="1"/>
        <v>55730</v>
      </c>
      <c r="L16" s="2">
        <f t="shared" si="1"/>
        <v>55730</v>
      </c>
      <c r="M16" s="2">
        <f>K16-L16</f>
        <v>0</v>
      </c>
    </row>
    <row r="17" spans="2:13" ht="12.75">
      <c r="B17" s="30" t="s">
        <v>34</v>
      </c>
      <c r="C17" s="6"/>
      <c r="D17" s="6"/>
      <c r="E17" s="6"/>
      <c r="F17" s="6"/>
      <c r="G17" s="7" t="s">
        <v>27</v>
      </c>
      <c r="H17" s="8" t="s">
        <v>69</v>
      </c>
      <c r="I17" s="8" t="s">
        <v>72</v>
      </c>
      <c r="J17" s="8" t="s">
        <v>36</v>
      </c>
      <c r="K17" s="2">
        <v>55730</v>
      </c>
      <c r="L17" s="2">
        <v>55730</v>
      </c>
      <c r="M17" s="2">
        <f>K17-L17</f>
        <v>0</v>
      </c>
    </row>
    <row r="18" spans="2:13" s="1" customFormat="1" ht="41.25" customHeight="1">
      <c r="B18" s="20" t="s">
        <v>4</v>
      </c>
      <c r="C18" s="11">
        <v>244000</v>
      </c>
      <c r="D18" s="11">
        <v>244000</v>
      </c>
      <c r="E18" s="11">
        <v>242000</v>
      </c>
      <c r="F18" s="11">
        <v>242000</v>
      </c>
      <c r="G18" s="25" t="s">
        <v>27</v>
      </c>
      <c r="H18" s="28" t="s">
        <v>18</v>
      </c>
      <c r="I18" s="28"/>
      <c r="J18" s="28"/>
      <c r="K18" s="29">
        <f>K19</f>
        <v>3412125</v>
      </c>
      <c r="L18" s="29">
        <f>L19</f>
        <v>2791175.9299999997</v>
      </c>
      <c r="M18" s="27">
        <f t="shared" si="0"/>
        <v>620949.0700000003</v>
      </c>
    </row>
    <row r="19" spans="2:13" ht="25.5">
      <c r="B19" s="31" t="s">
        <v>172</v>
      </c>
      <c r="C19" s="6"/>
      <c r="D19" s="6"/>
      <c r="E19" s="6"/>
      <c r="F19" s="6"/>
      <c r="G19" s="7" t="s">
        <v>27</v>
      </c>
      <c r="H19" s="8" t="s">
        <v>18</v>
      </c>
      <c r="I19" s="8" t="s">
        <v>74</v>
      </c>
      <c r="J19" s="8"/>
      <c r="K19" s="2">
        <f>K20+K35</f>
        <v>3412125</v>
      </c>
      <c r="L19" s="2">
        <f>L20+L35</f>
        <v>2791175.9299999997</v>
      </c>
      <c r="M19" s="2">
        <f t="shared" si="0"/>
        <v>620949.0700000003</v>
      </c>
    </row>
    <row r="20" spans="2:13" ht="12.75">
      <c r="B20" s="5" t="s">
        <v>6</v>
      </c>
      <c r="C20" s="6">
        <v>5157560</v>
      </c>
      <c r="D20" s="6">
        <v>7559720</v>
      </c>
      <c r="E20" s="6">
        <v>6959720</v>
      </c>
      <c r="F20" s="6">
        <v>5359000</v>
      </c>
      <c r="G20" s="7" t="s">
        <v>27</v>
      </c>
      <c r="H20" s="8" t="s">
        <v>18</v>
      </c>
      <c r="I20" s="8" t="s">
        <v>75</v>
      </c>
      <c r="J20" s="8"/>
      <c r="K20" s="2">
        <f>K21+K25+K29</f>
        <v>2891325</v>
      </c>
      <c r="L20" s="2">
        <f>L21+L25+L29</f>
        <v>2330998.5399999996</v>
      </c>
      <c r="M20" s="2">
        <f t="shared" si="0"/>
        <v>560326.4600000004</v>
      </c>
    </row>
    <row r="21" spans="2:13" ht="51">
      <c r="B21" s="5" t="s">
        <v>39</v>
      </c>
      <c r="C21" s="6">
        <v>5157560</v>
      </c>
      <c r="D21" s="6">
        <v>7559720</v>
      </c>
      <c r="E21" s="6">
        <v>6959720</v>
      </c>
      <c r="F21" s="6">
        <v>5359000</v>
      </c>
      <c r="G21" s="7" t="s">
        <v>27</v>
      </c>
      <c r="H21" s="8" t="s">
        <v>18</v>
      </c>
      <c r="I21" s="8" t="s">
        <v>75</v>
      </c>
      <c r="J21" s="8" t="s">
        <v>37</v>
      </c>
      <c r="K21" s="2">
        <f>K22</f>
        <v>1680468</v>
      </c>
      <c r="L21" s="2">
        <f>L22</f>
        <v>1473310.5599999998</v>
      </c>
      <c r="M21" s="2">
        <f t="shared" si="0"/>
        <v>207157.44000000018</v>
      </c>
    </row>
    <row r="22" spans="2:13" ht="25.5">
      <c r="B22" s="5" t="s">
        <v>40</v>
      </c>
      <c r="C22" s="6"/>
      <c r="D22" s="6"/>
      <c r="E22" s="6"/>
      <c r="F22" s="6"/>
      <c r="G22" s="7" t="s">
        <v>27</v>
      </c>
      <c r="H22" s="8" t="s">
        <v>18</v>
      </c>
      <c r="I22" s="8" t="s">
        <v>75</v>
      </c>
      <c r="J22" s="8" t="s">
        <v>38</v>
      </c>
      <c r="K22" s="2">
        <f>SUM(K23:K24)</f>
        <v>1680468</v>
      </c>
      <c r="L22" s="2">
        <f>SUM(L23:L24)</f>
        <v>1473310.5599999998</v>
      </c>
      <c r="M22" s="2">
        <f t="shared" si="0"/>
        <v>207157.44000000018</v>
      </c>
    </row>
    <row r="23" spans="2:13" ht="25.5">
      <c r="B23" s="5" t="s">
        <v>56</v>
      </c>
      <c r="C23" s="6"/>
      <c r="D23" s="6"/>
      <c r="E23" s="6"/>
      <c r="F23" s="6"/>
      <c r="G23" s="7" t="s">
        <v>27</v>
      </c>
      <c r="H23" s="8" t="s">
        <v>18</v>
      </c>
      <c r="I23" s="8" t="s">
        <v>75</v>
      </c>
      <c r="J23" s="8" t="s">
        <v>54</v>
      </c>
      <c r="K23" s="2">
        <v>1318400</v>
      </c>
      <c r="L23" s="2">
        <v>1165020.89</v>
      </c>
      <c r="M23" s="2">
        <f t="shared" si="0"/>
        <v>153379.1100000001</v>
      </c>
    </row>
    <row r="24" spans="2:13" ht="38.25">
      <c r="B24" s="32" t="s">
        <v>78</v>
      </c>
      <c r="C24" s="6"/>
      <c r="D24" s="6"/>
      <c r="E24" s="6"/>
      <c r="F24" s="6"/>
      <c r="G24" s="7" t="s">
        <v>27</v>
      </c>
      <c r="H24" s="8" t="s">
        <v>18</v>
      </c>
      <c r="I24" s="8" t="s">
        <v>76</v>
      </c>
      <c r="J24" s="8" t="s">
        <v>77</v>
      </c>
      <c r="K24" s="2">
        <v>362068</v>
      </c>
      <c r="L24" s="2">
        <v>308289.67</v>
      </c>
      <c r="M24" s="2">
        <f t="shared" si="0"/>
        <v>53778.330000000016</v>
      </c>
    </row>
    <row r="25" spans="2:13" ht="25.5">
      <c r="B25" s="30" t="s">
        <v>46</v>
      </c>
      <c r="C25" s="6"/>
      <c r="D25" s="6"/>
      <c r="E25" s="6"/>
      <c r="F25" s="6"/>
      <c r="G25" s="7" t="s">
        <v>27</v>
      </c>
      <c r="H25" s="8" t="s">
        <v>18</v>
      </c>
      <c r="I25" s="8" t="s">
        <v>75</v>
      </c>
      <c r="J25" s="8" t="s">
        <v>43</v>
      </c>
      <c r="K25" s="2">
        <f>K26</f>
        <v>1180534</v>
      </c>
      <c r="L25" s="2">
        <f>L26</f>
        <v>839547.7200000001</v>
      </c>
      <c r="M25" s="2">
        <f t="shared" si="0"/>
        <v>340986.2799999999</v>
      </c>
    </row>
    <row r="26" spans="2:13" ht="24.75" customHeight="1">
      <c r="B26" s="30" t="s">
        <v>47</v>
      </c>
      <c r="C26" s="6"/>
      <c r="D26" s="6"/>
      <c r="E26" s="6"/>
      <c r="F26" s="6"/>
      <c r="G26" s="7" t="s">
        <v>27</v>
      </c>
      <c r="H26" s="8" t="s">
        <v>18</v>
      </c>
      <c r="I26" s="8" t="s">
        <v>75</v>
      </c>
      <c r="J26" s="8" t="s">
        <v>44</v>
      </c>
      <c r="K26" s="2">
        <f>K27+K28</f>
        <v>1180534</v>
      </c>
      <c r="L26" s="2">
        <f>L27+L28</f>
        <v>839547.7200000001</v>
      </c>
      <c r="M26" s="2">
        <f t="shared" si="0"/>
        <v>340986.2799999999</v>
      </c>
    </row>
    <row r="27" spans="2:13" ht="25.5">
      <c r="B27" s="30" t="s">
        <v>57</v>
      </c>
      <c r="C27" s="6"/>
      <c r="D27" s="6"/>
      <c r="E27" s="6"/>
      <c r="F27" s="6"/>
      <c r="G27" s="7" t="s">
        <v>27</v>
      </c>
      <c r="H27" s="8" t="s">
        <v>18</v>
      </c>
      <c r="I27" s="8" t="s">
        <v>75</v>
      </c>
      <c r="J27" s="8" t="s">
        <v>55</v>
      </c>
      <c r="K27" s="2">
        <v>147654</v>
      </c>
      <c r="L27" s="2">
        <v>127471.92</v>
      </c>
      <c r="M27" s="2">
        <f t="shared" si="0"/>
        <v>20182.08</v>
      </c>
    </row>
    <row r="28" spans="2:13" ht="25.5">
      <c r="B28" s="30" t="s">
        <v>58</v>
      </c>
      <c r="C28" s="6"/>
      <c r="D28" s="6"/>
      <c r="E28" s="6"/>
      <c r="F28" s="6"/>
      <c r="G28" s="7" t="s">
        <v>27</v>
      </c>
      <c r="H28" s="8" t="s">
        <v>18</v>
      </c>
      <c r="I28" s="8" t="s">
        <v>75</v>
      </c>
      <c r="J28" s="8" t="s">
        <v>53</v>
      </c>
      <c r="K28" s="2">
        <v>1032880</v>
      </c>
      <c r="L28" s="2">
        <v>712075.8</v>
      </c>
      <c r="M28" s="2">
        <f t="shared" si="0"/>
        <v>320804.19999999995</v>
      </c>
    </row>
    <row r="29" spans="2:13" ht="12.75">
      <c r="B29" s="33" t="s">
        <v>42</v>
      </c>
      <c r="C29" s="6"/>
      <c r="D29" s="6"/>
      <c r="E29" s="6"/>
      <c r="F29" s="6"/>
      <c r="G29" s="7" t="s">
        <v>27</v>
      </c>
      <c r="H29" s="8" t="s">
        <v>18</v>
      </c>
      <c r="I29" s="8" t="s">
        <v>75</v>
      </c>
      <c r="J29" s="8" t="s">
        <v>41</v>
      </c>
      <c r="K29" s="2">
        <f>K32+K30</f>
        <v>30323</v>
      </c>
      <c r="L29" s="2">
        <f>L32+L30</f>
        <v>18140.26</v>
      </c>
      <c r="M29" s="2">
        <f t="shared" si="0"/>
        <v>12182.740000000002</v>
      </c>
    </row>
    <row r="30" spans="2:13" ht="12.75">
      <c r="B30" s="33" t="s">
        <v>177</v>
      </c>
      <c r="C30" s="6"/>
      <c r="D30" s="6"/>
      <c r="E30" s="6"/>
      <c r="F30" s="6"/>
      <c r="G30" s="7" t="s">
        <v>27</v>
      </c>
      <c r="H30" s="8" t="s">
        <v>18</v>
      </c>
      <c r="I30" s="8" t="s">
        <v>75</v>
      </c>
      <c r="J30" s="8" t="s">
        <v>173</v>
      </c>
      <c r="K30" s="2">
        <f>K31</f>
        <v>6049.37</v>
      </c>
      <c r="L30" s="2">
        <f>L31</f>
        <v>6049.37</v>
      </c>
      <c r="M30" s="2">
        <f t="shared" si="0"/>
        <v>0</v>
      </c>
    </row>
    <row r="31" spans="2:13" ht="25.5">
      <c r="B31" s="34" t="s">
        <v>176</v>
      </c>
      <c r="C31" s="6"/>
      <c r="D31" s="6"/>
      <c r="E31" s="6"/>
      <c r="F31" s="6"/>
      <c r="G31" s="7" t="s">
        <v>27</v>
      </c>
      <c r="H31" s="8" t="s">
        <v>18</v>
      </c>
      <c r="I31" s="8" t="s">
        <v>75</v>
      </c>
      <c r="J31" s="8" t="s">
        <v>174</v>
      </c>
      <c r="K31" s="2">
        <v>6049.37</v>
      </c>
      <c r="L31" s="2">
        <v>6049.37</v>
      </c>
      <c r="M31" s="2">
        <f t="shared" si="0"/>
        <v>0</v>
      </c>
    </row>
    <row r="32" spans="2:13" ht="12.75">
      <c r="B32" s="33" t="s">
        <v>48</v>
      </c>
      <c r="C32" s="6"/>
      <c r="D32" s="6"/>
      <c r="E32" s="6"/>
      <c r="F32" s="6"/>
      <c r="G32" s="7" t="s">
        <v>27</v>
      </c>
      <c r="H32" s="8" t="s">
        <v>18</v>
      </c>
      <c r="I32" s="8" t="s">
        <v>75</v>
      </c>
      <c r="J32" s="8" t="s">
        <v>45</v>
      </c>
      <c r="K32" s="2">
        <f>SUM(K33:K34)</f>
        <v>24273.63</v>
      </c>
      <c r="L32" s="2">
        <f>SUM(L33:L34)</f>
        <v>12090.89</v>
      </c>
      <c r="M32" s="2">
        <f t="shared" si="0"/>
        <v>12182.740000000002</v>
      </c>
    </row>
    <row r="33" spans="2:13" ht="12.75">
      <c r="B33" s="33" t="s">
        <v>59</v>
      </c>
      <c r="C33" s="6"/>
      <c r="D33" s="6"/>
      <c r="E33" s="6"/>
      <c r="F33" s="6"/>
      <c r="G33" s="7" t="s">
        <v>27</v>
      </c>
      <c r="H33" s="8" t="s">
        <v>18</v>
      </c>
      <c r="I33" s="8" t="s">
        <v>75</v>
      </c>
      <c r="J33" s="8" t="s">
        <v>60</v>
      </c>
      <c r="K33" s="2">
        <v>17408.63</v>
      </c>
      <c r="L33" s="2">
        <v>5562</v>
      </c>
      <c r="M33" s="2">
        <f t="shared" si="0"/>
        <v>11846.630000000001</v>
      </c>
    </row>
    <row r="34" spans="2:13" ht="12.75">
      <c r="B34" s="33" t="s">
        <v>178</v>
      </c>
      <c r="C34" s="6"/>
      <c r="D34" s="6"/>
      <c r="E34" s="6"/>
      <c r="F34" s="6"/>
      <c r="G34" s="7" t="s">
        <v>27</v>
      </c>
      <c r="H34" s="8" t="s">
        <v>18</v>
      </c>
      <c r="I34" s="8" t="s">
        <v>75</v>
      </c>
      <c r="J34" s="8" t="s">
        <v>175</v>
      </c>
      <c r="K34" s="2">
        <v>6865</v>
      </c>
      <c r="L34" s="2">
        <v>6528.89</v>
      </c>
      <c r="M34" s="2">
        <f t="shared" si="0"/>
        <v>336.1099999999997</v>
      </c>
    </row>
    <row r="35" spans="2:13" ht="25.5">
      <c r="B35" s="5" t="s">
        <v>5</v>
      </c>
      <c r="C35" s="6">
        <v>244000</v>
      </c>
      <c r="D35" s="6">
        <v>244000</v>
      </c>
      <c r="E35" s="6">
        <v>242000</v>
      </c>
      <c r="F35" s="6">
        <v>242000</v>
      </c>
      <c r="G35" s="7" t="s">
        <v>27</v>
      </c>
      <c r="H35" s="8" t="s">
        <v>18</v>
      </c>
      <c r="I35" s="8" t="s">
        <v>79</v>
      </c>
      <c r="J35" s="8"/>
      <c r="K35" s="2">
        <f>K36</f>
        <v>520800</v>
      </c>
      <c r="L35" s="2">
        <f>L36</f>
        <v>460177.38999999996</v>
      </c>
      <c r="M35" s="2">
        <f t="shared" si="0"/>
        <v>60622.610000000044</v>
      </c>
    </row>
    <row r="36" spans="2:13" ht="51">
      <c r="B36" s="5" t="s">
        <v>39</v>
      </c>
      <c r="C36" s="6">
        <v>244000</v>
      </c>
      <c r="D36" s="6">
        <v>244000</v>
      </c>
      <c r="E36" s="6">
        <v>242000</v>
      </c>
      <c r="F36" s="6">
        <v>242000</v>
      </c>
      <c r="G36" s="7" t="s">
        <v>27</v>
      </c>
      <c r="H36" s="8" t="s">
        <v>18</v>
      </c>
      <c r="I36" s="8" t="s">
        <v>79</v>
      </c>
      <c r="J36" s="8" t="s">
        <v>37</v>
      </c>
      <c r="K36" s="2">
        <f>K37</f>
        <v>520800</v>
      </c>
      <c r="L36" s="2">
        <f>L37</f>
        <v>460177.38999999996</v>
      </c>
      <c r="M36" s="2">
        <f t="shared" si="0"/>
        <v>60622.610000000044</v>
      </c>
    </row>
    <row r="37" spans="2:13" ht="25.5">
      <c r="B37" s="5" t="s">
        <v>40</v>
      </c>
      <c r="C37" s="6"/>
      <c r="D37" s="6"/>
      <c r="E37" s="6"/>
      <c r="F37" s="6"/>
      <c r="G37" s="7" t="s">
        <v>27</v>
      </c>
      <c r="H37" s="8" t="s">
        <v>18</v>
      </c>
      <c r="I37" s="8" t="s">
        <v>79</v>
      </c>
      <c r="J37" s="8" t="s">
        <v>38</v>
      </c>
      <c r="K37" s="2">
        <f>SUM(K38:K39)</f>
        <v>520800</v>
      </c>
      <c r="L37" s="2">
        <f>SUM(L38:L39)</f>
        <v>460177.38999999996</v>
      </c>
      <c r="M37" s="2">
        <f t="shared" si="0"/>
        <v>60622.610000000044</v>
      </c>
    </row>
    <row r="38" spans="2:13" ht="25.5">
      <c r="B38" s="5" t="s">
        <v>56</v>
      </c>
      <c r="C38" s="6"/>
      <c r="D38" s="6"/>
      <c r="E38" s="6"/>
      <c r="F38" s="6"/>
      <c r="G38" s="7" t="s">
        <v>27</v>
      </c>
      <c r="H38" s="8" t="s">
        <v>18</v>
      </c>
      <c r="I38" s="8" t="s">
        <v>79</v>
      </c>
      <c r="J38" s="8" t="s">
        <v>54</v>
      </c>
      <c r="K38" s="2">
        <v>400000</v>
      </c>
      <c r="L38" s="2">
        <v>361431.85</v>
      </c>
      <c r="M38" s="2">
        <f t="shared" si="0"/>
        <v>38568.15000000002</v>
      </c>
    </row>
    <row r="39" spans="2:13" ht="38.25">
      <c r="B39" s="32" t="s">
        <v>78</v>
      </c>
      <c r="C39" s="6"/>
      <c r="D39" s="6"/>
      <c r="E39" s="6"/>
      <c r="F39" s="6"/>
      <c r="G39" s="7" t="s">
        <v>27</v>
      </c>
      <c r="H39" s="8" t="s">
        <v>18</v>
      </c>
      <c r="I39" s="8" t="s">
        <v>79</v>
      </c>
      <c r="J39" s="8" t="s">
        <v>77</v>
      </c>
      <c r="K39" s="2">
        <v>120800</v>
      </c>
      <c r="L39" s="2">
        <v>98745.54</v>
      </c>
      <c r="M39" s="2">
        <f t="shared" si="0"/>
        <v>22054.460000000006</v>
      </c>
    </row>
    <row r="40" spans="2:13" ht="12.75">
      <c r="B40" s="20" t="s">
        <v>134</v>
      </c>
      <c r="C40" s="6"/>
      <c r="D40" s="6"/>
      <c r="E40" s="6"/>
      <c r="F40" s="6"/>
      <c r="G40" s="25" t="s">
        <v>27</v>
      </c>
      <c r="H40" s="28" t="s">
        <v>135</v>
      </c>
      <c r="I40" s="28"/>
      <c r="J40" s="28"/>
      <c r="K40" s="29">
        <f aca="true" t="shared" si="2" ref="K40:L43">K41</f>
        <v>50000</v>
      </c>
      <c r="L40" s="29">
        <f t="shared" si="2"/>
        <v>0</v>
      </c>
      <c r="M40" s="29">
        <f>K40-L40</f>
        <v>50000</v>
      </c>
    </row>
    <row r="41" spans="2:13" ht="12.75">
      <c r="B41" s="5" t="s">
        <v>50</v>
      </c>
      <c r="C41" s="6"/>
      <c r="D41" s="6"/>
      <c r="E41" s="6"/>
      <c r="F41" s="6"/>
      <c r="G41" s="7" t="s">
        <v>27</v>
      </c>
      <c r="H41" s="8" t="s">
        <v>135</v>
      </c>
      <c r="I41" s="8" t="s">
        <v>71</v>
      </c>
      <c r="J41" s="8"/>
      <c r="K41" s="2">
        <f t="shared" si="2"/>
        <v>50000</v>
      </c>
      <c r="L41" s="2">
        <f t="shared" si="2"/>
        <v>0</v>
      </c>
      <c r="M41" s="2">
        <f>K41-L41</f>
        <v>50000</v>
      </c>
    </row>
    <row r="42" spans="2:13" ht="12.75">
      <c r="B42" s="5" t="s">
        <v>138</v>
      </c>
      <c r="C42" s="6"/>
      <c r="D42" s="6"/>
      <c r="E42" s="6"/>
      <c r="F42" s="6"/>
      <c r="G42" s="7" t="s">
        <v>27</v>
      </c>
      <c r="H42" s="8" t="s">
        <v>135</v>
      </c>
      <c r="I42" s="8" t="s">
        <v>136</v>
      </c>
      <c r="J42" s="8"/>
      <c r="K42" s="2">
        <f t="shared" si="2"/>
        <v>50000</v>
      </c>
      <c r="L42" s="2">
        <f t="shared" si="2"/>
        <v>0</v>
      </c>
      <c r="M42" s="2">
        <f>K42-L42</f>
        <v>50000</v>
      </c>
    </row>
    <row r="43" spans="2:13" ht="12.75">
      <c r="B43" s="30" t="s">
        <v>42</v>
      </c>
      <c r="C43" s="6"/>
      <c r="D43" s="6"/>
      <c r="E43" s="6"/>
      <c r="F43" s="6"/>
      <c r="G43" s="7" t="s">
        <v>27</v>
      </c>
      <c r="H43" s="8" t="s">
        <v>135</v>
      </c>
      <c r="I43" s="8" t="s">
        <v>136</v>
      </c>
      <c r="J43" s="8" t="s">
        <v>41</v>
      </c>
      <c r="K43" s="2">
        <f t="shared" si="2"/>
        <v>50000</v>
      </c>
      <c r="L43" s="2">
        <f t="shared" si="2"/>
        <v>0</v>
      </c>
      <c r="M43" s="2">
        <f>K43-L43</f>
        <v>50000</v>
      </c>
    </row>
    <row r="44" spans="2:13" ht="12.75">
      <c r="B44" s="30" t="s">
        <v>139</v>
      </c>
      <c r="C44" s="6"/>
      <c r="D44" s="6"/>
      <c r="E44" s="6"/>
      <c r="F44" s="6"/>
      <c r="G44" s="7" t="s">
        <v>27</v>
      </c>
      <c r="H44" s="8" t="s">
        <v>135</v>
      </c>
      <c r="I44" s="8" t="s">
        <v>136</v>
      </c>
      <c r="J44" s="8" t="s">
        <v>137</v>
      </c>
      <c r="K44" s="2">
        <v>50000</v>
      </c>
      <c r="L44" s="2">
        <v>0</v>
      </c>
      <c r="M44" s="2">
        <f>K44-L44</f>
        <v>50000</v>
      </c>
    </row>
    <row r="45" spans="2:13" ht="12.75">
      <c r="B45" s="20" t="s">
        <v>28</v>
      </c>
      <c r="C45" s="6"/>
      <c r="D45" s="6"/>
      <c r="E45" s="6"/>
      <c r="F45" s="6"/>
      <c r="G45" s="25" t="s">
        <v>27</v>
      </c>
      <c r="H45" s="28" t="s">
        <v>24</v>
      </c>
      <c r="I45" s="28"/>
      <c r="J45" s="28"/>
      <c r="K45" s="29">
        <f>K46+K53</f>
        <v>182790</v>
      </c>
      <c r="L45" s="29">
        <f>L46+L53</f>
        <v>152940.26</v>
      </c>
      <c r="M45" s="29">
        <f t="shared" si="0"/>
        <v>29849.73999999999</v>
      </c>
    </row>
    <row r="46" spans="2:13" ht="12.75">
      <c r="B46" s="5" t="s">
        <v>50</v>
      </c>
      <c r="C46" s="6"/>
      <c r="D46" s="6"/>
      <c r="E46" s="6"/>
      <c r="F46" s="6"/>
      <c r="G46" s="7" t="s">
        <v>27</v>
      </c>
      <c r="H46" s="8" t="s">
        <v>24</v>
      </c>
      <c r="I46" s="8" t="s">
        <v>71</v>
      </c>
      <c r="J46" s="8"/>
      <c r="K46" s="2">
        <f>K47+K58</f>
        <v>85902</v>
      </c>
      <c r="L46" s="2">
        <f aca="true" t="shared" si="3" ref="K46:L49">L47</f>
        <v>84975.86</v>
      </c>
      <c r="M46" s="2">
        <f t="shared" si="0"/>
        <v>926.1399999999994</v>
      </c>
    </row>
    <row r="47" spans="2:13" ht="12.75">
      <c r="B47" s="5" t="s">
        <v>7</v>
      </c>
      <c r="C47" s="6">
        <v>1050000</v>
      </c>
      <c r="D47" s="6">
        <v>1850000</v>
      </c>
      <c r="E47" s="6">
        <v>1350000</v>
      </c>
      <c r="F47" s="6">
        <v>750000</v>
      </c>
      <c r="G47" s="7" t="s">
        <v>27</v>
      </c>
      <c r="H47" s="8" t="s">
        <v>24</v>
      </c>
      <c r="I47" s="8" t="s">
        <v>80</v>
      </c>
      <c r="J47" s="8"/>
      <c r="K47" s="2">
        <f>K48+K51</f>
        <v>85276</v>
      </c>
      <c r="L47" s="2">
        <f>L48+L51</f>
        <v>84975.86</v>
      </c>
      <c r="M47" s="2">
        <f t="shared" si="0"/>
        <v>300.1399999999994</v>
      </c>
    </row>
    <row r="48" spans="2:13" ht="25.5">
      <c r="B48" s="30" t="s">
        <v>46</v>
      </c>
      <c r="C48" s="6"/>
      <c r="D48" s="6"/>
      <c r="E48" s="6"/>
      <c r="F48" s="6"/>
      <c r="G48" s="7" t="s">
        <v>27</v>
      </c>
      <c r="H48" s="8" t="s">
        <v>24</v>
      </c>
      <c r="I48" s="8" t="s">
        <v>80</v>
      </c>
      <c r="J48" s="8" t="s">
        <v>43</v>
      </c>
      <c r="K48" s="2">
        <f t="shared" si="3"/>
        <v>25000</v>
      </c>
      <c r="L48" s="2">
        <f t="shared" si="3"/>
        <v>24700</v>
      </c>
      <c r="M48" s="2">
        <f t="shared" si="0"/>
        <v>300</v>
      </c>
    </row>
    <row r="49" spans="2:13" ht="25.5">
      <c r="B49" s="30" t="s">
        <v>47</v>
      </c>
      <c r="C49" s="6"/>
      <c r="D49" s="6"/>
      <c r="E49" s="6"/>
      <c r="F49" s="6"/>
      <c r="G49" s="7" t="s">
        <v>27</v>
      </c>
      <c r="H49" s="8" t="s">
        <v>24</v>
      </c>
      <c r="I49" s="8" t="s">
        <v>80</v>
      </c>
      <c r="J49" s="8" t="s">
        <v>44</v>
      </c>
      <c r="K49" s="2">
        <f t="shared" si="3"/>
        <v>25000</v>
      </c>
      <c r="L49" s="2">
        <f t="shared" si="3"/>
        <v>24700</v>
      </c>
      <c r="M49" s="2">
        <f t="shared" si="0"/>
        <v>300</v>
      </c>
    </row>
    <row r="50" spans="2:13" ht="25.5">
      <c r="B50" s="30" t="s">
        <v>58</v>
      </c>
      <c r="C50" s="6"/>
      <c r="D50" s="6"/>
      <c r="E50" s="6"/>
      <c r="F50" s="6"/>
      <c r="G50" s="7" t="s">
        <v>27</v>
      </c>
      <c r="H50" s="8" t="s">
        <v>24</v>
      </c>
      <c r="I50" s="8" t="s">
        <v>80</v>
      </c>
      <c r="J50" s="8" t="s">
        <v>53</v>
      </c>
      <c r="K50" s="2">
        <v>25000</v>
      </c>
      <c r="L50" s="2">
        <v>24700</v>
      </c>
      <c r="M50" s="2">
        <f t="shared" si="0"/>
        <v>300</v>
      </c>
    </row>
    <row r="51" spans="2:13" ht="12.75">
      <c r="B51" s="33" t="s">
        <v>177</v>
      </c>
      <c r="C51" s="6"/>
      <c r="D51" s="6"/>
      <c r="E51" s="6"/>
      <c r="F51" s="6"/>
      <c r="G51" s="7" t="s">
        <v>27</v>
      </c>
      <c r="H51" s="8" t="s">
        <v>24</v>
      </c>
      <c r="I51" s="8" t="s">
        <v>80</v>
      </c>
      <c r="J51" s="8" t="s">
        <v>41</v>
      </c>
      <c r="K51" s="2">
        <f>K52</f>
        <v>60276</v>
      </c>
      <c r="L51" s="2">
        <f>L52</f>
        <v>60275.86</v>
      </c>
      <c r="M51" s="2">
        <f t="shared" si="0"/>
        <v>0.13999999999941792</v>
      </c>
    </row>
    <row r="52" spans="2:13" ht="25.5">
      <c r="B52" s="34" t="s">
        <v>176</v>
      </c>
      <c r="C52" s="6"/>
      <c r="D52" s="6"/>
      <c r="E52" s="6"/>
      <c r="F52" s="6"/>
      <c r="G52" s="7" t="s">
        <v>27</v>
      </c>
      <c r="H52" s="8" t="s">
        <v>24</v>
      </c>
      <c r="I52" s="8" t="s">
        <v>80</v>
      </c>
      <c r="J52" s="8" t="s">
        <v>174</v>
      </c>
      <c r="K52" s="2">
        <v>60276</v>
      </c>
      <c r="L52" s="2">
        <v>60275.86</v>
      </c>
      <c r="M52" s="2">
        <f t="shared" si="0"/>
        <v>0.13999999999941792</v>
      </c>
    </row>
    <row r="53" spans="2:13" ht="20.25" customHeight="1">
      <c r="B53" s="30" t="s">
        <v>188</v>
      </c>
      <c r="C53" s="6"/>
      <c r="D53" s="6"/>
      <c r="E53" s="6"/>
      <c r="F53" s="6"/>
      <c r="G53" s="7" t="s">
        <v>27</v>
      </c>
      <c r="H53" s="8" t="s">
        <v>24</v>
      </c>
      <c r="I53" s="8" t="s">
        <v>187</v>
      </c>
      <c r="J53" s="8"/>
      <c r="K53" s="2">
        <f>K54</f>
        <v>96888</v>
      </c>
      <c r="L53" s="2">
        <f>L54</f>
        <v>67964.4</v>
      </c>
      <c r="M53" s="2">
        <f t="shared" si="0"/>
        <v>28923.600000000006</v>
      </c>
    </row>
    <row r="54" spans="2:13" ht="40.5" customHeight="1">
      <c r="B54" s="30" t="s">
        <v>39</v>
      </c>
      <c r="C54" s="6"/>
      <c r="D54" s="6"/>
      <c r="E54" s="6"/>
      <c r="F54" s="6"/>
      <c r="G54" s="7" t="s">
        <v>27</v>
      </c>
      <c r="H54" s="8" t="s">
        <v>24</v>
      </c>
      <c r="I54" s="8" t="s">
        <v>187</v>
      </c>
      <c r="J54" s="8" t="s">
        <v>38</v>
      </c>
      <c r="K54" s="2">
        <f>K55+K56</f>
        <v>96888</v>
      </c>
      <c r="L54" s="2">
        <f>L55+L56</f>
        <v>67964.4</v>
      </c>
      <c r="M54" s="2">
        <f t="shared" si="0"/>
        <v>28923.600000000006</v>
      </c>
    </row>
    <row r="55" spans="2:13" ht="32.25" customHeight="1">
      <c r="B55" s="30" t="s">
        <v>56</v>
      </c>
      <c r="C55" s="6"/>
      <c r="D55" s="6"/>
      <c r="E55" s="6"/>
      <c r="F55" s="6"/>
      <c r="G55" s="7" t="s">
        <v>27</v>
      </c>
      <c r="H55" s="8" t="s">
        <v>24</v>
      </c>
      <c r="I55" s="8" t="s">
        <v>187</v>
      </c>
      <c r="J55" s="8" t="s">
        <v>54</v>
      </c>
      <c r="K55" s="2">
        <v>67627.8</v>
      </c>
      <c r="L55" s="2">
        <v>52200</v>
      </c>
      <c r="M55" s="2">
        <f t="shared" si="0"/>
        <v>15427.800000000003</v>
      </c>
    </row>
    <row r="56" spans="2:13" ht="38.25">
      <c r="B56" s="30" t="s">
        <v>83</v>
      </c>
      <c r="C56" s="6"/>
      <c r="D56" s="6"/>
      <c r="E56" s="6"/>
      <c r="F56" s="6"/>
      <c r="G56" s="7" t="s">
        <v>27</v>
      </c>
      <c r="H56" s="8" t="s">
        <v>24</v>
      </c>
      <c r="I56" s="8" t="s">
        <v>187</v>
      </c>
      <c r="J56" s="8" t="s">
        <v>77</v>
      </c>
      <c r="K56" s="2">
        <v>29260.2</v>
      </c>
      <c r="L56" s="2">
        <v>15764.4</v>
      </c>
      <c r="M56" s="2">
        <f t="shared" si="0"/>
        <v>13495.800000000001</v>
      </c>
    </row>
    <row r="57" spans="2:13" ht="12.75" hidden="1">
      <c r="B57" s="30"/>
      <c r="C57" s="6"/>
      <c r="D57" s="6"/>
      <c r="E57" s="6"/>
      <c r="F57" s="6"/>
      <c r="G57" s="7" t="s">
        <v>27</v>
      </c>
      <c r="H57" s="8" t="s">
        <v>24</v>
      </c>
      <c r="I57" s="8"/>
      <c r="J57" s="8"/>
      <c r="K57" s="2"/>
      <c r="L57" s="2"/>
      <c r="M57" s="2">
        <f t="shared" si="0"/>
        <v>0</v>
      </c>
    </row>
    <row r="58" spans="2:13" ht="25.5">
      <c r="B58" s="30" t="s">
        <v>168</v>
      </c>
      <c r="C58" s="6"/>
      <c r="D58" s="6"/>
      <c r="E58" s="6"/>
      <c r="F58" s="6"/>
      <c r="G58" s="7" t="s">
        <v>27</v>
      </c>
      <c r="H58" s="8" t="s">
        <v>166</v>
      </c>
      <c r="I58" s="8" t="s">
        <v>167</v>
      </c>
      <c r="J58" s="8"/>
      <c r="K58" s="2">
        <f aca="true" t="shared" si="4" ref="K58:L60">K59</f>
        <v>626</v>
      </c>
      <c r="L58" s="2">
        <f t="shared" si="4"/>
        <v>0</v>
      </c>
      <c r="M58" s="2">
        <f t="shared" si="0"/>
        <v>626</v>
      </c>
    </row>
    <row r="59" spans="2:13" ht="25.5">
      <c r="B59" s="30" t="s">
        <v>46</v>
      </c>
      <c r="C59" s="6"/>
      <c r="D59" s="6"/>
      <c r="E59" s="6"/>
      <c r="F59" s="6"/>
      <c r="G59" s="7" t="s">
        <v>27</v>
      </c>
      <c r="H59" s="8" t="s">
        <v>166</v>
      </c>
      <c r="I59" s="8" t="s">
        <v>167</v>
      </c>
      <c r="J59" s="8" t="s">
        <v>43</v>
      </c>
      <c r="K59" s="2">
        <f t="shared" si="4"/>
        <v>626</v>
      </c>
      <c r="L59" s="2">
        <f t="shared" si="4"/>
        <v>0</v>
      </c>
      <c r="M59" s="2">
        <f t="shared" si="0"/>
        <v>626</v>
      </c>
    </row>
    <row r="60" spans="2:13" ht="25.5">
      <c r="B60" s="30" t="s">
        <v>47</v>
      </c>
      <c r="C60" s="6"/>
      <c r="D60" s="6"/>
      <c r="E60" s="6"/>
      <c r="F60" s="6"/>
      <c r="G60" s="7" t="s">
        <v>27</v>
      </c>
      <c r="H60" s="8" t="s">
        <v>166</v>
      </c>
      <c r="I60" s="8" t="s">
        <v>167</v>
      </c>
      <c r="J60" s="8" t="s">
        <v>44</v>
      </c>
      <c r="K60" s="2">
        <f t="shared" si="4"/>
        <v>626</v>
      </c>
      <c r="L60" s="2">
        <f t="shared" si="4"/>
        <v>0</v>
      </c>
      <c r="M60" s="2">
        <f t="shared" si="0"/>
        <v>626</v>
      </c>
    </row>
    <row r="61" spans="2:13" ht="25.5">
      <c r="B61" s="30" t="s">
        <v>58</v>
      </c>
      <c r="C61" s="6"/>
      <c r="D61" s="6"/>
      <c r="E61" s="6"/>
      <c r="F61" s="6"/>
      <c r="G61" s="7" t="s">
        <v>27</v>
      </c>
      <c r="H61" s="8" t="s">
        <v>166</v>
      </c>
      <c r="I61" s="8" t="s">
        <v>167</v>
      </c>
      <c r="J61" s="8" t="s">
        <v>53</v>
      </c>
      <c r="K61" s="2">
        <v>626</v>
      </c>
      <c r="L61" s="2">
        <v>0</v>
      </c>
      <c r="M61" s="2">
        <f t="shared" si="0"/>
        <v>626</v>
      </c>
    </row>
    <row r="62" spans="2:13" s="1" customFormat="1" ht="12.75">
      <c r="B62" s="20" t="s">
        <v>29</v>
      </c>
      <c r="C62" s="11">
        <v>11</v>
      </c>
      <c r="D62" s="11">
        <v>200</v>
      </c>
      <c r="E62" s="11"/>
      <c r="F62" s="11"/>
      <c r="G62" s="25" t="s">
        <v>27</v>
      </c>
      <c r="H62" s="28" t="s">
        <v>32</v>
      </c>
      <c r="I62" s="28"/>
      <c r="J62" s="28"/>
      <c r="K62" s="29">
        <f aca="true" t="shared" si="5" ref="K62:L64">K63</f>
        <v>301175</v>
      </c>
      <c r="L62" s="29">
        <f t="shared" si="5"/>
        <v>301175</v>
      </c>
      <c r="M62" s="27">
        <f t="shared" si="0"/>
        <v>0</v>
      </c>
    </row>
    <row r="63" spans="2:13" s="1" customFormat="1" ht="12.75">
      <c r="B63" s="20" t="s">
        <v>30</v>
      </c>
      <c r="C63" s="11">
        <v>11</v>
      </c>
      <c r="D63" s="11">
        <v>203</v>
      </c>
      <c r="E63" s="11"/>
      <c r="F63" s="11"/>
      <c r="G63" s="25" t="s">
        <v>27</v>
      </c>
      <c r="H63" s="28" t="s">
        <v>33</v>
      </c>
      <c r="I63" s="28"/>
      <c r="J63" s="28"/>
      <c r="K63" s="29">
        <f t="shared" si="5"/>
        <v>301175</v>
      </c>
      <c r="L63" s="29">
        <f t="shared" si="5"/>
        <v>301175</v>
      </c>
      <c r="M63" s="27">
        <f t="shared" si="0"/>
        <v>0</v>
      </c>
    </row>
    <row r="64" spans="2:13" ht="15.75" customHeight="1">
      <c r="B64" s="5" t="s">
        <v>51</v>
      </c>
      <c r="C64" s="6"/>
      <c r="D64" s="6"/>
      <c r="E64" s="6"/>
      <c r="F64" s="6"/>
      <c r="G64" s="7" t="s">
        <v>27</v>
      </c>
      <c r="H64" s="8" t="s">
        <v>33</v>
      </c>
      <c r="I64" s="8" t="s">
        <v>81</v>
      </c>
      <c r="J64" s="8"/>
      <c r="K64" s="2">
        <f t="shared" si="5"/>
        <v>301175</v>
      </c>
      <c r="L64" s="2">
        <f t="shared" si="5"/>
        <v>301175</v>
      </c>
      <c r="M64" s="2">
        <f t="shared" si="0"/>
        <v>0</v>
      </c>
    </row>
    <row r="65" spans="2:13" ht="28.5" customHeight="1">
      <c r="B65" s="5" t="s">
        <v>31</v>
      </c>
      <c r="C65" s="6">
        <v>11</v>
      </c>
      <c r="D65" s="6">
        <v>203</v>
      </c>
      <c r="E65" s="6">
        <v>13600</v>
      </c>
      <c r="F65" s="6"/>
      <c r="G65" s="7" t="s">
        <v>27</v>
      </c>
      <c r="H65" s="8" t="s">
        <v>33</v>
      </c>
      <c r="I65" s="8" t="s">
        <v>82</v>
      </c>
      <c r="J65" s="8"/>
      <c r="K65" s="2">
        <f>K66+K70</f>
        <v>301175</v>
      </c>
      <c r="L65" s="2">
        <f>L66</f>
        <v>301175</v>
      </c>
      <c r="M65" s="2">
        <f t="shared" si="0"/>
        <v>0</v>
      </c>
    </row>
    <row r="66" spans="2:13" ht="51">
      <c r="B66" s="5" t="s">
        <v>39</v>
      </c>
      <c r="C66" s="6">
        <v>11</v>
      </c>
      <c r="D66" s="6">
        <v>203</v>
      </c>
      <c r="E66" s="6">
        <v>13600</v>
      </c>
      <c r="F66" s="6">
        <v>9</v>
      </c>
      <c r="G66" s="7" t="s">
        <v>27</v>
      </c>
      <c r="H66" s="8" t="s">
        <v>33</v>
      </c>
      <c r="I66" s="8" t="s">
        <v>82</v>
      </c>
      <c r="J66" s="8" t="s">
        <v>37</v>
      </c>
      <c r="K66" s="2">
        <f>K67</f>
        <v>301175</v>
      </c>
      <c r="L66" s="2">
        <f>L67</f>
        <v>301175</v>
      </c>
      <c r="M66" s="2">
        <f t="shared" si="0"/>
        <v>0</v>
      </c>
    </row>
    <row r="67" spans="2:13" ht="25.5">
      <c r="B67" s="5" t="s">
        <v>40</v>
      </c>
      <c r="C67" s="6"/>
      <c r="D67" s="6"/>
      <c r="E67" s="6"/>
      <c r="F67" s="6"/>
      <c r="G67" s="7" t="s">
        <v>27</v>
      </c>
      <c r="H67" s="8" t="s">
        <v>33</v>
      </c>
      <c r="I67" s="8" t="s">
        <v>82</v>
      </c>
      <c r="J67" s="8" t="s">
        <v>38</v>
      </c>
      <c r="K67" s="2">
        <f>SUM(K68:K69)</f>
        <v>301175</v>
      </c>
      <c r="L67" s="2">
        <f>SUM(L68:L69)</f>
        <v>301175</v>
      </c>
      <c r="M67" s="2">
        <f t="shared" si="0"/>
        <v>0</v>
      </c>
    </row>
    <row r="68" spans="2:13" ht="25.5">
      <c r="B68" s="5" t="s">
        <v>56</v>
      </c>
      <c r="C68" s="6"/>
      <c r="D68" s="6"/>
      <c r="E68" s="6"/>
      <c r="F68" s="6"/>
      <c r="G68" s="7" t="s">
        <v>27</v>
      </c>
      <c r="H68" s="8" t="s">
        <v>33</v>
      </c>
      <c r="I68" s="8" t="s">
        <v>82</v>
      </c>
      <c r="J68" s="8" t="s">
        <v>54</v>
      </c>
      <c r="K68" s="2">
        <v>232887.4</v>
      </c>
      <c r="L68" s="2">
        <v>232887.4</v>
      </c>
      <c r="M68" s="2">
        <f t="shared" si="0"/>
        <v>0</v>
      </c>
    </row>
    <row r="69" spans="2:13" ht="38.25">
      <c r="B69" s="5" t="s">
        <v>83</v>
      </c>
      <c r="C69" s="6"/>
      <c r="D69" s="6"/>
      <c r="E69" s="6"/>
      <c r="F69" s="6"/>
      <c r="G69" s="7" t="s">
        <v>27</v>
      </c>
      <c r="H69" s="8" t="s">
        <v>33</v>
      </c>
      <c r="I69" s="8" t="s">
        <v>82</v>
      </c>
      <c r="J69" s="8" t="s">
        <v>77</v>
      </c>
      <c r="K69" s="2">
        <v>68287.6</v>
      </c>
      <c r="L69" s="2">
        <v>68287.6</v>
      </c>
      <c r="M69" s="2">
        <f t="shared" si="0"/>
        <v>0</v>
      </c>
    </row>
    <row r="70" spans="2:13" ht="25.5" hidden="1">
      <c r="B70" s="30" t="s">
        <v>46</v>
      </c>
      <c r="C70" s="6"/>
      <c r="D70" s="6"/>
      <c r="E70" s="6"/>
      <c r="F70" s="6"/>
      <c r="G70" s="7" t="s">
        <v>27</v>
      </c>
      <c r="H70" s="8" t="s">
        <v>33</v>
      </c>
      <c r="I70" s="8" t="s">
        <v>82</v>
      </c>
      <c r="J70" s="8" t="s">
        <v>43</v>
      </c>
      <c r="K70" s="2">
        <f>K71</f>
        <v>0</v>
      </c>
      <c r="L70" s="2">
        <f>L71</f>
        <v>0</v>
      </c>
      <c r="M70" s="2">
        <f t="shared" si="0"/>
        <v>0</v>
      </c>
    </row>
    <row r="71" spans="2:13" ht="25.5" hidden="1">
      <c r="B71" s="30" t="s">
        <v>47</v>
      </c>
      <c r="C71" s="6"/>
      <c r="D71" s="6"/>
      <c r="E71" s="6"/>
      <c r="F71" s="6"/>
      <c r="G71" s="7" t="s">
        <v>27</v>
      </c>
      <c r="H71" s="8" t="s">
        <v>33</v>
      </c>
      <c r="I71" s="8" t="s">
        <v>82</v>
      </c>
      <c r="J71" s="8" t="s">
        <v>44</v>
      </c>
      <c r="K71" s="2">
        <f>K72+K73</f>
        <v>0</v>
      </c>
      <c r="L71" s="2">
        <f>L72+L73</f>
        <v>0</v>
      </c>
      <c r="M71" s="2">
        <f t="shared" si="0"/>
        <v>0</v>
      </c>
    </row>
    <row r="72" spans="2:13" ht="25.5" hidden="1">
      <c r="B72" s="30" t="s">
        <v>57</v>
      </c>
      <c r="C72" s="6"/>
      <c r="D72" s="6"/>
      <c r="E72" s="6"/>
      <c r="F72" s="6"/>
      <c r="G72" s="7" t="s">
        <v>27</v>
      </c>
      <c r="H72" s="8" t="s">
        <v>33</v>
      </c>
      <c r="I72" s="8" t="s">
        <v>82</v>
      </c>
      <c r="J72" s="8" t="s">
        <v>55</v>
      </c>
      <c r="K72" s="2">
        <v>0</v>
      </c>
      <c r="L72" s="2">
        <v>0</v>
      </c>
      <c r="M72" s="2">
        <f t="shared" si="0"/>
        <v>0</v>
      </c>
    </row>
    <row r="73" spans="2:13" ht="25.5" hidden="1">
      <c r="B73" s="30" t="s">
        <v>58</v>
      </c>
      <c r="C73" s="6"/>
      <c r="D73" s="6"/>
      <c r="E73" s="6"/>
      <c r="F73" s="6"/>
      <c r="G73" s="7" t="s">
        <v>27</v>
      </c>
      <c r="H73" s="8" t="s">
        <v>33</v>
      </c>
      <c r="I73" s="8" t="s">
        <v>82</v>
      </c>
      <c r="J73" s="8" t="s">
        <v>53</v>
      </c>
      <c r="K73" s="2">
        <v>0</v>
      </c>
      <c r="L73" s="2">
        <v>0</v>
      </c>
      <c r="M73" s="2">
        <f t="shared" si="0"/>
        <v>0</v>
      </c>
    </row>
    <row r="74" spans="2:13" s="1" customFormat="1" ht="12.75">
      <c r="B74" s="20" t="s">
        <v>8</v>
      </c>
      <c r="C74" s="11"/>
      <c r="D74" s="11"/>
      <c r="E74" s="11"/>
      <c r="F74" s="11"/>
      <c r="G74" s="25" t="s">
        <v>27</v>
      </c>
      <c r="H74" s="28" t="s">
        <v>20</v>
      </c>
      <c r="I74" s="28"/>
      <c r="J74" s="28"/>
      <c r="K74" s="29">
        <f>K75+K83</f>
        <v>1048739</v>
      </c>
      <c r="L74" s="29">
        <f>L75+L83</f>
        <v>881814.2</v>
      </c>
      <c r="M74" s="27">
        <f t="shared" si="0"/>
        <v>166924.80000000005</v>
      </c>
    </row>
    <row r="75" spans="2:13" s="1" customFormat="1" ht="12.75">
      <c r="B75" s="20" t="s">
        <v>25</v>
      </c>
      <c r="C75" s="11"/>
      <c r="D75" s="11"/>
      <c r="E75" s="11"/>
      <c r="F75" s="11"/>
      <c r="G75" s="25" t="s">
        <v>27</v>
      </c>
      <c r="H75" s="28" t="s">
        <v>21</v>
      </c>
      <c r="I75" s="28"/>
      <c r="J75" s="28"/>
      <c r="K75" s="29">
        <f aca="true" t="shared" si="6" ref="K75:L77">K76</f>
        <v>575239</v>
      </c>
      <c r="L75" s="29">
        <f t="shared" si="6"/>
        <v>453547</v>
      </c>
      <c r="M75" s="27">
        <f t="shared" si="0"/>
        <v>121692</v>
      </c>
    </row>
    <row r="76" spans="2:13" ht="25.5">
      <c r="B76" s="5" t="s">
        <v>143</v>
      </c>
      <c r="C76" s="6"/>
      <c r="D76" s="6"/>
      <c r="E76" s="6"/>
      <c r="F76" s="6"/>
      <c r="G76" s="7" t="s">
        <v>27</v>
      </c>
      <c r="H76" s="8" t="s">
        <v>21</v>
      </c>
      <c r="I76" s="8" t="s">
        <v>84</v>
      </c>
      <c r="J76" s="8"/>
      <c r="K76" s="2">
        <f t="shared" si="6"/>
        <v>575239</v>
      </c>
      <c r="L76" s="2">
        <f t="shared" si="6"/>
        <v>453547</v>
      </c>
      <c r="M76" s="2">
        <f t="shared" si="0"/>
        <v>121692</v>
      </c>
    </row>
    <row r="77" spans="2:13" ht="25.5">
      <c r="B77" s="5" t="s">
        <v>144</v>
      </c>
      <c r="C77" s="6"/>
      <c r="D77" s="6"/>
      <c r="E77" s="6"/>
      <c r="F77" s="6"/>
      <c r="G77" s="7" t="s">
        <v>27</v>
      </c>
      <c r="H77" s="8" t="s">
        <v>21</v>
      </c>
      <c r="I77" s="8" t="s">
        <v>85</v>
      </c>
      <c r="J77" s="8"/>
      <c r="K77" s="2">
        <f t="shared" si="6"/>
        <v>575239</v>
      </c>
      <c r="L77" s="2">
        <f t="shared" si="6"/>
        <v>453547</v>
      </c>
      <c r="M77" s="2">
        <f t="shared" si="0"/>
        <v>121692</v>
      </c>
    </row>
    <row r="78" spans="2:13" ht="12.75" customHeight="1">
      <c r="B78" s="5" t="s">
        <v>87</v>
      </c>
      <c r="C78" s="6"/>
      <c r="D78" s="6"/>
      <c r="E78" s="6"/>
      <c r="F78" s="6"/>
      <c r="G78" s="7" t="s">
        <v>27</v>
      </c>
      <c r="H78" s="8" t="s">
        <v>21</v>
      </c>
      <c r="I78" s="8" t="s">
        <v>86</v>
      </c>
      <c r="J78" s="8"/>
      <c r="K78" s="2">
        <f>K79</f>
        <v>575239</v>
      </c>
      <c r="L78" s="2">
        <f>L79</f>
        <v>453547</v>
      </c>
      <c r="M78" s="2">
        <f t="shared" si="0"/>
        <v>121692</v>
      </c>
    </row>
    <row r="79" spans="2:13" ht="12.75">
      <c r="B79" s="30" t="s">
        <v>52</v>
      </c>
      <c r="C79" s="6"/>
      <c r="D79" s="6"/>
      <c r="E79" s="6"/>
      <c r="F79" s="6"/>
      <c r="G79" s="7" t="s">
        <v>27</v>
      </c>
      <c r="H79" s="8" t="s">
        <v>21</v>
      </c>
      <c r="I79" s="8" t="s">
        <v>88</v>
      </c>
      <c r="J79" s="8"/>
      <c r="K79" s="2">
        <f aca="true" t="shared" si="7" ref="K79:L81">K80</f>
        <v>575239</v>
      </c>
      <c r="L79" s="2">
        <f t="shared" si="7"/>
        <v>453547</v>
      </c>
      <c r="M79" s="2">
        <f t="shared" si="0"/>
        <v>121692</v>
      </c>
    </row>
    <row r="80" spans="2:13" s="1" customFormat="1" ht="25.5">
      <c r="B80" s="30" t="s">
        <v>46</v>
      </c>
      <c r="C80" s="11"/>
      <c r="D80" s="11"/>
      <c r="E80" s="11"/>
      <c r="F80" s="11"/>
      <c r="G80" s="7" t="s">
        <v>27</v>
      </c>
      <c r="H80" s="8" t="s">
        <v>21</v>
      </c>
      <c r="I80" s="8" t="s">
        <v>88</v>
      </c>
      <c r="J80" s="8" t="s">
        <v>43</v>
      </c>
      <c r="K80" s="2">
        <f t="shared" si="7"/>
        <v>575239</v>
      </c>
      <c r="L80" s="2">
        <f t="shared" si="7"/>
        <v>453547</v>
      </c>
      <c r="M80" s="2">
        <f t="shared" si="0"/>
        <v>121692</v>
      </c>
    </row>
    <row r="81" spans="2:13" s="1" customFormat="1" ht="25.5">
      <c r="B81" s="30" t="s">
        <v>47</v>
      </c>
      <c r="C81" s="11"/>
      <c r="D81" s="11"/>
      <c r="E81" s="11"/>
      <c r="F81" s="11"/>
      <c r="G81" s="7" t="s">
        <v>27</v>
      </c>
      <c r="H81" s="8" t="s">
        <v>21</v>
      </c>
      <c r="I81" s="8" t="s">
        <v>88</v>
      </c>
      <c r="J81" s="8" t="s">
        <v>44</v>
      </c>
      <c r="K81" s="2">
        <f t="shared" si="7"/>
        <v>575239</v>
      </c>
      <c r="L81" s="2">
        <f t="shared" si="7"/>
        <v>453547</v>
      </c>
      <c r="M81" s="2">
        <f t="shared" si="0"/>
        <v>121692</v>
      </c>
    </row>
    <row r="82" spans="2:13" ht="25.5">
      <c r="B82" s="30" t="s">
        <v>58</v>
      </c>
      <c r="C82" s="6"/>
      <c r="D82" s="6"/>
      <c r="E82" s="6"/>
      <c r="F82" s="6"/>
      <c r="G82" s="7" t="s">
        <v>27</v>
      </c>
      <c r="H82" s="8" t="s">
        <v>21</v>
      </c>
      <c r="I82" s="8" t="s">
        <v>88</v>
      </c>
      <c r="J82" s="8" t="s">
        <v>53</v>
      </c>
      <c r="K82" s="2">
        <v>575239</v>
      </c>
      <c r="L82" s="2">
        <v>453547</v>
      </c>
      <c r="M82" s="2">
        <f t="shared" si="0"/>
        <v>121692</v>
      </c>
    </row>
    <row r="83" spans="2:13" s="1" customFormat="1" ht="12.75">
      <c r="B83" s="20" t="s">
        <v>9</v>
      </c>
      <c r="C83" s="11"/>
      <c r="D83" s="11"/>
      <c r="E83" s="11"/>
      <c r="F83" s="11"/>
      <c r="G83" s="25" t="s">
        <v>27</v>
      </c>
      <c r="H83" s="28" t="s">
        <v>22</v>
      </c>
      <c r="I83" s="28"/>
      <c r="J83" s="28"/>
      <c r="K83" s="29">
        <f>K89+K84</f>
        <v>473500</v>
      </c>
      <c r="L83" s="29">
        <f>L89+L84</f>
        <v>428267.2</v>
      </c>
      <c r="M83" s="27">
        <f t="shared" si="0"/>
        <v>45232.79999999999</v>
      </c>
    </row>
    <row r="84" spans="2:13" ht="25.5">
      <c r="B84" s="35" t="s">
        <v>145</v>
      </c>
      <c r="C84" s="6"/>
      <c r="D84" s="6"/>
      <c r="E84" s="6"/>
      <c r="F84" s="6"/>
      <c r="G84" s="7" t="s">
        <v>64</v>
      </c>
      <c r="H84" s="8" t="s">
        <v>22</v>
      </c>
      <c r="I84" s="8" t="s">
        <v>89</v>
      </c>
      <c r="J84" s="8"/>
      <c r="K84" s="2">
        <f aca="true" t="shared" si="8" ref="K84:L87">K85</f>
        <v>126000</v>
      </c>
      <c r="L84" s="2">
        <f t="shared" si="8"/>
        <v>125767.2</v>
      </c>
      <c r="M84" s="2">
        <f>K84-L84</f>
        <v>232.8000000000029</v>
      </c>
    </row>
    <row r="85" spans="2:13" ht="12.75">
      <c r="B85" s="35" t="s">
        <v>91</v>
      </c>
      <c r="C85" s="6"/>
      <c r="D85" s="6"/>
      <c r="E85" s="6"/>
      <c r="F85" s="6"/>
      <c r="G85" s="7" t="s">
        <v>27</v>
      </c>
      <c r="H85" s="8" t="s">
        <v>22</v>
      </c>
      <c r="I85" s="8" t="s">
        <v>90</v>
      </c>
      <c r="J85" s="8"/>
      <c r="K85" s="2">
        <f t="shared" si="8"/>
        <v>126000</v>
      </c>
      <c r="L85" s="2">
        <f t="shared" si="8"/>
        <v>125767.2</v>
      </c>
      <c r="M85" s="2">
        <f>K85-L85</f>
        <v>232.8000000000029</v>
      </c>
    </row>
    <row r="86" spans="2:13" ht="25.5">
      <c r="B86" s="35" t="s">
        <v>66</v>
      </c>
      <c r="C86" s="6"/>
      <c r="D86" s="6"/>
      <c r="E86" s="6"/>
      <c r="F86" s="6"/>
      <c r="G86" s="7" t="s">
        <v>27</v>
      </c>
      <c r="H86" s="8" t="s">
        <v>22</v>
      </c>
      <c r="I86" s="8" t="s">
        <v>92</v>
      </c>
      <c r="J86" s="8"/>
      <c r="K86" s="2">
        <f t="shared" si="8"/>
        <v>126000</v>
      </c>
      <c r="L86" s="2">
        <f t="shared" si="8"/>
        <v>125767.2</v>
      </c>
      <c r="M86" s="2">
        <f>K86-L86</f>
        <v>232.8000000000029</v>
      </c>
    </row>
    <row r="87" spans="2:13" ht="25.5">
      <c r="B87" s="36" t="s">
        <v>67</v>
      </c>
      <c r="C87" s="6"/>
      <c r="D87" s="6"/>
      <c r="E87" s="6"/>
      <c r="F87" s="6"/>
      <c r="G87" s="7" t="s">
        <v>27</v>
      </c>
      <c r="H87" s="8" t="s">
        <v>22</v>
      </c>
      <c r="I87" s="8" t="s">
        <v>92</v>
      </c>
      <c r="J87" s="8" t="s">
        <v>65</v>
      </c>
      <c r="K87" s="2">
        <f t="shared" si="8"/>
        <v>126000</v>
      </c>
      <c r="L87" s="2">
        <f t="shared" si="8"/>
        <v>125767.2</v>
      </c>
      <c r="M87" s="2">
        <f>K87-L87</f>
        <v>232.8000000000029</v>
      </c>
    </row>
    <row r="88" spans="2:13" ht="38.25">
      <c r="B88" s="37" t="s">
        <v>180</v>
      </c>
      <c r="C88" s="6"/>
      <c r="D88" s="6"/>
      <c r="E88" s="6"/>
      <c r="F88" s="6"/>
      <c r="G88" s="7" t="s">
        <v>27</v>
      </c>
      <c r="H88" s="8" t="s">
        <v>22</v>
      </c>
      <c r="I88" s="8" t="s">
        <v>92</v>
      </c>
      <c r="J88" s="8" t="s">
        <v>179</v>
      </c>
      <c r="K88" s="2">
        <v>126000</v>
      </c>
      <c r="L88" s="2">
        <v>125767.2</v>
      </c>
      <c r="M88" s="2">
        <f>K88-L88</f>
        <v>232.8000000000029</v>
      </c>
    </row>
    <row r="89" spans="2:13" ht="25.5">
      <c r="B89" s="5" t="s">
        <v>146</v>
      </c>
      <c r="C89" s="6"/>
      <c r="D89" s="6"/>
      <c r="E89" s="6"/>
      <c r="F89" s="6"/>
      <c r="G89" s="7" t="s">
        <v>27</v>
      </c>
      <c r="H89" s="8" t="s">
        <v>22</v>
      </c>
      <c r="I89" s="8" t="s">
        <v>93</v>
      </c>
      <c r="J89" s="8"/>
      <c r="K89" s="2">
        <f aca="true" t="shared" si="9" ref="K89:L93">K90</f>
        <v>347500</v>
      </c>
      <c r="L89" s="2">
        <f t="shared" si="9"/>
        <v>302500</v>
      </c>
      <c r="M89" s="2">
        <f t="shared" si="0"/>
        <v>45000</v>
      </c>
    </row>
    <row r="90" spans="2:13" ht="38.25">
      <c r="B90" s="37" t="s">
        <v>183</v>
      </c>
      <c r="C90" s="6"/>
      <c r="D90" s="6"/>
      <c r="E90" s="6"/>
      <c r="F90" s="6"/>
      <c r="G90" s="7" t="s">
        <v>27</v>
      </c>
      <c r="H90" s="8" t="s">
        <v>22</v>
      </c>
      <c r="I90" s="8" t="s">
        <v>181</v>
      </c>
      <c r="J90" s="8"/>
      <c r="K90" s="2">
        <f t="shared" si="9"/>
        <v>347500</v>
      </c>
      <c r="L90" s="2">
        <f t="shared" si="9"/>
        <v>302500</v>
      </c>
      <c r="M90" s="2">
        <f t="shared" si="0"/>
        <v>45000</v>
      </c>
    </row>
    <row r="91" spans="2:13" ht="38.25">
      <c r="B91" s="9" t="s">
        <v>147</v>
      </c>
      <c r="C91" s="6"/>
      <c r="D91" s="6"/>
      <c r="E91" s="6"/>
      <c r="F91" s="6"/>
      <c r="G91" s="7" t="s">
        <v>27</v>
      </c>
      <c r="H91" s="8" t="s">
        <v>22</v>
      </c>
      <c r="I91" s="8" t="s">
        <v>182</v>
      </c>
      <c r="J91" s="8"/>
      <c r="K91" s="2">
        <f t="shared" si="9"/>
        <v>347500</v>
      </c>
      <c r="L91" s="2">
        <f t="shared" si="9"/>
        <v>302500</v>
      </c>
      <c r="M91" s="2">
        <f t="shared" si="0"/>
        <v>45000</v>
      </c>
    </row>
    <row r="92" spans="2:13" ht="25.5">
      <c r="B92" s="30" t="s">
        <v>46</v>
      </c>
      <c r="C92" s="6"/>
      <c r="D92" s="6"/>
      <c r="E92" s="6"/>
      <c r="F92" s="6"/>
      <c r="G92" s="7" t="s">
        <v>27</v>
      </c>
      <c r="H92" s="8" t="s">
        <v>22</v>
      </c>
      <c r="I92" s="8" t="s">
        <v>182</v>
      </c>
      <c r="J92" s="8" t="s">
        <v>43</v>
      </c>
      <c r="K92" s="2">
        <f t="shared" si="9"/>
        <v>347500</v>
      </c>
      <c r="L92" s="2">
        <f t="shared" si="9"/>
        <v>302500</v>
      </c>
      <c r="M92" s="2">
        <f t="shared" si="0"/>
        <v>45000</v>
      </c>
    </row>
    <row r="93" spans="2:13" ht="25.5">
      <c r="B93" s="30" t="s">
        <v>47</v>
      </c>
      <c r="C93" s="6"/>
      <c r="D93" s="6"/>
      <c r="E93" s="6"/>
      <c r="F93" s="6"/>
      <c r="G93" s="7" t="s">
        <v>27</v>
      </c>
      <c r="H93" s="8" t="s">
        <v>22</v>
      </c>
      <c r="I93" s="8" t="s">
        <v>182</v>
      </c>
      <c r="J93" s="8" t="s">
        <v>44</v>
      </c>
      <c r="K93" s="2">
        <f t="shared" si="9"/>
        <v>347500</v>
      </c>
      <c r="L93" s="2">
        <f t="shared" si="9"/>
        <v>302500</v>
      </c>
      <c r="M93" s="2">
        <f aca="true" t="shared" si="10" ref="M93:M130">K93-L93</f>
        <v>45000</v>
      </c>
    </row>
    <row r="94" spans="2:13" ht="25.5">
      <c r="B94" s="30" t="s">
        <v>58</v>
      </c>
      <c r="C94" s="6"/>
      <c r="D94" s="6"/>
      <c r="E94" s="6"/>
      <c r="F94" s="6"/>
      <c r="G94" s="7" t="s">
        <v>27</v>
      </c>
      <c r="H94" s="8" t="s">
        <v>22</v>
      </c>
      <c r="I94" s="8" t="s">
        <v>182</v>
      </c>
      <c r="J94" s="8" t="s">
        <v>53</v>
      </c>
      <c r="K94" s="2">
        <v>347500</v>
      </c>
      <c r="L94" s="2">
        <v>302500</v>
      </c>
      <c r="M94" s="2">
        <f t="shared" si="10"/>
        <v>45000</v>
      </c>
    </row>
    <row r="95" spans="2:13" s="1" customFormat="1" ht="12.75">
      <c r="B95" s="20" t="s">
        <v>10</v>
      </c>
      <c r="C95" s="11"/>
      <c r="D95" s="11"/>
      <c r="E95" s="11"/>
      <c r="F95" s="11"/>
      <c r="G95" s="25" t="s">
        <v>27</v>
      </c>
      <c r="H95" s="28" t="s">
        <v>23</v>
      </c>
      <c r="I95" s="28"/>
      <c r="J95" s="28"/>
      <c r="K95" s="29">
        <f>K96+K103</f>
        <v>2533281.77</v>
      </c>
      <c r="L95" s="29">
        <f>L96+L103</f>
        <v>1798934.21</v>
      </c>
      <c r="M95" s="27">
        <f t="shared" si="10"/>
        <v>734347.56</v>
      </c>
    </row>
    <row r="96" spans="2:13" s="1" customFormat="1" ht="12.75">
      <c r="B96" s="20" t="s">
        <v>169</v>
      </c>
      <c r="C96" s="11"/>
      <c r="D96" s="11"/>
      <c r="E96" s="11"/>
      <c r="F96" s="11"/>
      <c r="G96" s="25" t="s">
        <v>27</v>
      </c>
      <c r="H96" s="28" t="s">
        <v>62</v>
      </c>
      <c r="I96" s="28"/>
      <c r="J96" s="28"/>
      <c r="K96" s="29">
        <f aca="true" t="shared" si="11" ref="K96:L101">K97</f>
        <v>117867</v>
      </c>
      <c r="L96" s="29">
        <f t="shared" si="11"/>
        <v>112548.18</v>
      </c>
      <c r="M96" s="27">
        <f t="shared" si="10"/>
        <v>5318.820000000007</v>
      </c>
    </row>
    <row r="97" spans="2:13" ht="38.25">
      <c r="B97" s="5" t="s">
        <v>148</v>
      </c>
      <c r="C97" s="6"/>
      <c r="D97" s="6"/>
      <c r="E97" s="6"/>
      <c r="F97" s="6"/>
      <c r="G97" s="7" t="s">
        <v>27</v>
      </c>
      <c r="H97" s="8" t="s">
        <v>62</v>
      </c>
      <c r="I97" s="8" t="s">
        <v>94</v>
      </c>
      <c r="J97" s="8"/>
      <c r="K97" s="2">
        <f>K98</f>
        <v>117867</v>
      </c>
      <c r="L97" s="2">
        <f>L98</f>
        <v>112548.18</v>
      </c>
      <c r="M97" s="2">
        <f t="shared" si="10"/>
        <v>5318.820000000007</v>
      </c>
    </row>
    <row r="98" spans="2:13" ht="25.5">
      <c r="B98" s="38" t="s">
        <v>186</v>
      </c>
      <c r="C98" s="6"/>
      <c r="D98" s="6"/>
      <c r="E98" s="6"/>
      <c r="F98" s="6"/>
      <c r="G98" s="7" t="s">
        <v>27</v>
      </c>
      <c r="H98" s="8" t="s">
        <v>62</v>
      </c>
      <c r="I98" s="8" t="s">
        <v>184</v>
      </c>
      <c r="J98" s="8"/>
      <c r="K98" s="2">
        <f>K99</f>
        <v>117867</v>
      </c>
      <c r="L98" s="2">
        <f>L99</f>
        <v>112548.18</v>
      </c>
      <c r="M98" s="2">
        <f t="shared" si="10"/>
        <v>5318.820000000007</v>
      </c>
    </row>
    <row r="99" spans="2:13" ht="25.5">
      <c r="B99" s="5" t="s">
        <v>63</v>
      </c>
      <c r="C99" s="6"/>
      <c r="D99" s="6"/>
      <c r="E99" s="6"/>
      <c r="F99" s="6"/>
      <c r="G99" s="7" t="s">
        <v>27</v>
      </c>
      <c r="H99" s="8" t="s">
        <v>62</v>
      </c>
      <c r="I99" s="8" t="s">
        <v>185</v>
      </c>
      <c r="J99" s="8"/>
      <c r="K99" s="2">
        <f t="shared" si="11"/>
        <v>117867</v>
      </c>
      <c r="L99" s="2">
        <f t="shared" si="11"/>
        <v>112548.18</v>
      </c>
      <c r="M99" s="2">
        <f t="shared" si="10"/>
        <v>5318.820000000007</v>
      </c>
    </row>
    <row r="100" spans="2:13" ht="25.5">
      <c r="B100" s="30" t="s">
        <v>46</v>
      </c>
      <c r="C100" s="6"/>
      <c r="D100" s="6"/>
      <c r="E100" s="6"/>
      <c r="F100" s="6"/>
      <c r="G100" s="7" t="s">
        <v>27</v>
      </c>
      <c r="H100" s="8" t="s">
        <v>62</v>
      </c>
      <c r="I100" s="8" t="s">
        <v>185</v>
      </c>
      <c r="J100" s="8" t="s">
        <v>43</v>
      </c>
      <c r="K100" s="2">
        <f t="shared" si="11"/>
        <v>117867</v>
      </c>
      <c r="L100" s="2">
        <f t="shared" si="11"/>
        <v>112548.18</v>
      </c>
      <c r="M100" s="2">
        <f t="shared" si="10"/>
        <v>5318.820000000007</v>
      </c>
    </row>
    <row r="101" spans="2:13" ht="25.5">
      <c r="B101" s="30" t="s">
        <v>47</v>
      </c>
      <c r="C101" s="6"/>
      <c r="D101" s="6"/>
      <c r="E101" s="6"/>
      <c r="F101" s="6"/>
      <c r="G101" s="7" t="s">
        <v>27</v>
      </c>
      <c r="H101" s="8" t="s">
        <v>62</v>
      </c>
      <c r="I101" s="8" t="s">
        <v>185</v>
      </c>
      <c r="J101" s="8" t="s">
        <v>44</v>
      </c>
      <c r="K101" s="2">
        <f t="shared" si="11"/>
        <v>117867</v>
      </c>
      <c r="L101" s="2">
        <f t="shared" si="11"/>
        <v>112548.18</v>
      </c>
      <c r="M101" s="2">
        <f t="shared" si="10"/>
        <v>5318.820000000007</v>
      </c>
    </row>
    <row r="102" spans="2:13" s="1" customFormat="1" ht="25.5">
      <c r="B102" s="30" t="s">
        <v>58</v>
      </c>
      <c r="C102" s="11"/>
      <c r="D102" s="11"/>
      <c r="E102" s="11"/>
      <c r="F102" s="11"/>
      <c r="G102" s="7" t="s">
        <v>27</v>
      </c>
      <c r="H102" s="8" t="s">
        <v>62</v>
      </c>
      <c r="I102" s="8" t="s">
        <v>185</v>
      </c>
      <c r="J102" s="8" t="s">
        <v>53</v>
      </c>
      <c r="K102" s="2">
        <v>117867</v>
      </c>
      <c r="L102" s="2">
        <v>112548.18</v>
      </c>
      <c r="M102" s="2">
        <f t="shared" si="10"/>
        <v>5318.820000000007</v>
      </c>
    </row>
    <row r="103" spans="2:13" s="1" customFormat="1" ht="12.75">
      <c r="B103" s="20" t="s">
        <v>35</v>
      </c>
      <c r="C103" s="11"/>
      <c r="D103" s="11"/>
      <c r="E103" s="11"/>
      <c r="F103" s="11"/>
      <c r="G103" s="25" t="s">
        <v>27</v>
      </c>
      <c r="H103" s="28" t="s">
        <v>0</v>
      </c>
      <c r="I103" s="28"/>
      <c r="J103" s="28"/>
      <c r="K103" s="29">
        <f>K104</f>
        <v>2415414.77</v>
      </c>
      <c r="L103" s="29">
        <f>L104</f>
        <v>1686386.03</v>
      </c>
      <c r="M103" s="27">
        <f t="shared" si="10"/>
        <v>729028.74</v>
      </c>
    </row>
    <row r="104" spans="2:13" ht="25.5">
      <c r="B104" s="5" t="s">
        <v>149</v>
      </c>
      <c r="C104" s="6"/>
      <c r="D104" s="6"/>
      <c r="E104" s="6"/>
      <c r="F104" s="6"/>
      <c r="G104" s="7" t="s">
        <v>27</v>
      </c>
      <c r="H104" s="8" t="s">
        <v>0</v>
      </c>
      <c r="I104" s="8" t="s">
        <v>95</v>
      </c>
      <c r="J104" s="8"/>
      <c r="K104" s="2">
        <f>K105</f>
        <v>2415414.77</v>
      </c>
      <c r="L104" s="2">
        <f>L105</f>
        <v>1686386.03</v>
      </c>
      <c r="M104" s="2">
        <f t="shared" si="10"/>
        <v>729028.74</v>
      </c>
    </row>
    <row r="105" spans="2:13" ht="25.5">
      <c r="B105" s="5" t="s">
        <v>97</v>
      </c>
      <c r="C105" s="6"/>
      <c r="D105" s="6"/>
      <c r="E105" s="6"/>
      <c r="F105" s="6"/>
      <c r="G105" s="7" t="s">
        <v>27</v>
      </c>
      <c r="H105" s="8" t="s">
        <v>0</v>
      </c>
      <c r="I105" s="8" t="s">
        <v>96</v>
      </c>
      <c r="J105" s="8"/>
      <c r="K105" s="2">
        <f>K110+K114+K106+K118</f>
        <v>2415414.77</v>
      </c>
      <c r="L105" s="2">
        <f>L110+L114+L106+L118</f>
        <v>1686386.03</v>
      </c>
      <c r="M105" s="2">
        <f t="shared" si="10"/>
        <v>729028.74</v>
      </c>
    </row>
    <row r="106" spans="2:13" ht="12.75">
      <c r="B106" s="5" t="s">
        <v>106</v>
      </c>
      <c r="C106" s="6"/>
      <c r="D106" s="6"/>
      <c r="E106" s="6"/>
      <c r="F106" s="6"/>
      <c r="G106" s="7" t="s">
        <v>64</v>
      </c>
      <c r="H106" s="8" t="s">
        <v>0</v>
      </c>
      <c r="I106" s="8" t="s">
        <v>105</v>
      </c>
      <c r="J106" s="8"/>
      <c r="K106" s="2">
        <f aca="true" t="shared" si="12" ref="K106:L108">K107</f>
        <v>779800</v>
      </c>
      <c r="L106" s="2">
        <f t="shared" si="12"/>
        <v>577290.6</v>
      </c>
      <c r="M106" s="2">
        <f t="shared" si="10"/>
        <v>202509.40000000002</v>
      </c>
    </row>
    <row r="107" spans="2:13" ht="25.5">
      <c r="B107" s="30" t="s">
        <v>46</v>
      </c>
      <c r="C107" s="6"/>
      <c r="D107" s="6"/>
      <c r="E107" s="6"/>
      <c r="F107" s="6"/>
      <c r="G107" s="7" t="s">
        <v>64</v>
      </c>
      <c r="H107" s="8" t="s">
        <v>0</v>
      </c>
      <c r="I107" s="8" t="s">
        <v>105</v>
      </c>
      <c r="J107" s="8" t="s">
        <v>43</v>
      </c>
      <c r="K107" s="2">
        <f t="shared" si="12"/>
        <v>779800</v>
      </c>
      <c r="L107" s="2">
        <f t="shared" si="12"/>
        <v>577290.6</v>
      </c>
      <c r="M107" s="2">
        <f t="shared" si="10"/>
        <v>202509.40000000002</v>
      </c>
    </row>
    <row r="108" spans="2:13" ht="25.5">
      <c r="B108" s="30" t="s">
        <v>47</v>
      </c>
      <c r="C108" s="6"/>
      <c r="D108" s="6"/>
      <c r="E108" s="6"/>
      <c r="F108" s="6"/>
      <c r="G108" s="7" t="s">
        <v>64</v>
      </c>
      <c r="H108" s="8" t="s">
        <v>0</v>
      </c>
      <c r="I108" s="8" t="s">
        <v>105</v>
      </c>
      <c r="J108" s="8" t="s">
        <v>44</v>
      </c>
      <c r="K108" s="2">
        <f t="shared" si="12"/>
        <v>779800</v>
      </c>
      <c r="L108" s="2">
        <f t="shared" si="12"/>
        <v>577290.6</v>
      </c>
      <c r="M108" s="2">
        <f t="shared" si="10"/>
        <v>202509.40000000002</v>
      </c>
    </row>
    <row r="109" spans="2:13" ht="25.5">
      <c r="B109" s="30" t="s">
        <v>58</v>
      </c>
      <c r="C109" s="6"/>
      <c r="D109" s="6"/>
      <c r="E109" s="6"/>
      <c r="F109" s="6"/>
      <c r="G109" s="7" t="s">
        <v>64</v>
      </c>
      <c r="H109" s="8" t="s">
        <v>0</v>
      </c>
      <c r="I109" s="8" t="s">
        <v>105</v>
      </c>
      <c r="J109" s="8" t="s">
        <v>53</v>
      </c>
      <c r="K109" s="2">
        <v>779800</v>
      </c>
      <c r="L109" s="2">
        <v>577290.6</v>
      </c>
      <c r="M109" s="2">
        <f t="shared" si="10"/>
        <v>202509.40000000002</v>
      </c>
    </row>
    <row r="110" spans="2:13" ht="12.75">
      <c r="B110" s="10" t="s">
        <v>99</v>
      </c>
      <c r="C110" s="6"/>
      <c r="D110" s="6"/>
      <c r="E110" s="6"/>
      <c r="F110" s="6"/>
      <c r="G110" s="7" t="s">
        <v>27</v>
      </c>
      <c r="H110" s="8" t="s">
        <v>0</v>
      </c>
      <c r="I110" s="8" t="s">
        <v>98</v>
      </c>
      <c r="J110" s="8"/>
      <c r="K110" s="2">
        <f aca="true" t="shared" si="13" ref="K110:L112">K111</f>
        <v>375987</v>
      </c>
      <c r="L110" s="2">
        <f t="shared" si="13"/>
        <v>325986.37</v>
      </c>
      <c r="M110" s="2">
        <f t="shared" si="10"/>
        <v>50000.630000000005</v>
      </c>
    </row>
    <row r="111" spans="2:13" ht="25.5">
      <c r="B111" s="30" t="s">
        <v>46</v>
      </c>
      <c r="C111" s="6"/>
      <c r="D111" s="6"/>
      <c r="E111" s="6"/>
      <c r="F111" s="6"/>
      <c r="G111" s="7" t="s">
        <v>27</v>
      </c>
      <c r="H111" s="8" t="s">
        <v>0</v>
      </c>
      <c r="I111" s="8" t="s">
        <v>98</v>
      </c>
      <c r="J111" s="8" t="s">
        <v>43</v>
      </c>
      <c r="K111" s="2">
        <f t="shared" si="13"/>
        <v>375987</v>
      </c>
      <c r="L111" s="2">
        <f t="shared" si="13"/>
        <v>325986.37</v>
      </c>
      <c r="M111" s="2">
        <f t="shared" si="10"/>
        <v>50000.630000000005</v>
      </c>
    </row>
    <row r="112" spans="2:13" ht="25.5">
      <c r="B112" s="30" t="s">
        <v>47</v>
      </c>
      <c r="C112" s="6"/>
      <c r="D112" s="6"/>
      <c r="E112" s="6"/>
      <c r="F112" s="6"/>
      <c r="G112" s="7" t="s">
        <v>27</v>
      </c>
      <c r="H112" s="8" t="s">
        <v>0</v>
      </c>
      <c r="I112" s="8" t="s">
        <v>98</v>
      </c>
      <c r="J112" s="8" t="s">
        <v>44</v>
      </c>
      <c r="K112" s="2">
        <f t="shared" si="13"/>
        <v>375987</v>
      </c>
      <c r="L112" s="2">
        <f t="shared" si="13"/>
        <v>325986.37</v>
      </c>
      <c r="M112" s="2">
        <f t="shared" si="10"/>
        <v>50000.630000000005</v>
      </c>
    </row>
    <row r="113" spans="2:13" ht="25.5">
      <c r="B113" s="30" t="s">
        <v>58</v>
      </c>
      <c r="C113" s="6"/>
      <c r="D113" s="6"/>
      <c r="E113" s="6"/>
      <c r="F113" s="6"/>
      <c r="G113" s="7" t="s">
        <v>27</v>
      </c>
      <c r="H113" s="8" t="s">
        <v>0</v>
      </c>
      <c r="I113" s="8" t="s">
        <v>98</v>
      </c>
      <c r="J113" s="8" t="s">
        <v>53</v>
      </c>
      <c r="K113" s="2">
        <v>375987</v>
      </c>
      <c r="L113" s="2">
        <v>325986.37</v>
      </c>
      <c r="M113" s="2">
        <f t="shared" si="10"/>
        <v>50000.630000000005</v>
      </c>
    </row>
    <row r="114" spans="2:13" s="1" customFormat="1" ht="12" customHeight="1">
      <c r="B114" s="5" t="s">
        <v>101</v>
      </c>
      <c r="C114" s="11"/>
      <c r="D114" s="11"/>
      <c r="E114" s="11"/>
      <c r="F114" s="11"/>
      <c r="G114" s="7" t="s">
        <v>27</v>
      </c>
      <c r="H114" s="8" t="s">
        <v>0</v>
      </c>
      <c r="I114" s="8" t="s">
        <v>100</v>
      </c>
      <c r="J114" s="8"/>
      <c r="K114" s="2">
        <f aca="true" t="shared" si="14" ref="K114:L116">K115</f>
        <v>123032</v>
      </c>
      <c r="L114" s="2">
        <f t="shared" si="14"/>
        <v>98032</v>
      </c>
      <c r="M114" s="2">
        <f t="shared" si="10"/>
        <v>25000</v>
      </c>
    </row>
    <row r="115" spans="2:13" ht="25.5">
      <c r="B115" s="30" t="s">
        <v>46</v>
      </c>
      <c r="C115" s="6"/>
      <c r="D115" s="6"/>
      <c r="E115" s="6"/>
      <c r="F115" s="6"/>
      <c r="G115" s="7" t="s">
        <v>27</v>
      </c>
      <c r="H115" s="8" t="s">
        <v>0</v>
      </c>
      <c r="I115" s="8" t="s">
        <v>100</v>
      </c>
      <c r="J115" s="8" t="s">
        <v>43</v>
      </c>
      <c r="K115" s="2">
        <f t="shared" si="14"/>
        <v>123032</v>
      </c>
      <c r="L115" s="2">
        <f t="shared" si="14"/>
        <v>98032</v>
      </c>
      <c r="M115" s="2">
        <f t="shared" si="10"/>
        <v>25000</v>
      </c>
    </row>
    <row r="116" spans="2:13" ht="25.5">
      <c r="B116" s="30" t="s">
        <v>47</v>
      </c>
      <c r="C116" s="6"/>
      <c r="D116" s="6"/>
      <c r="E116" s="6"/>
      <c r="F116" s="6"/>
      <c r="G116" s="7" t="s">
        <v>27</v>
      </c>
      <c r="H116" s="8" t="s">
        <v>0</v>
      </c>
      <c r="I116" s="8" t="s">
        <v>100</v>
      </c>
      <c r="J116" s="8" t="s">
        <v>44</v>
      </c>
      <c r="K116" s="2">
        <f t="shared" si="14"/>
        <v>123032</v>
      </c>
      <c r="L116" s="2">
        <f t="shared" si="14"/>
        <v>98032</v>
      </c>
      <c r="M116" s="2">
        <f t="shared" si="10"/>
        <v>25000</v>
      </c>
    </row>
    <row r="117" spans="2:13" ht="25.5">
      <c r="B117" s="30" t="s">
        <v>58</v>
      </c>
      <c r="C117" s="6"/>
      <c r="D117" s="6"/>
      <c r="E117" s="6"/>
      <c r="F117" s="6"/>
      <c r="G117" s="7" t="s">
        <v>27</v>
      </c>
      <c r="H117" s="8" t="s">
        <v>0</v>
      </c>
      <c r="I117" s="8" t="s">
        <v>100</v>
      </c>
      <c r="J117" s="8" t="s">
        <v>53</v>
      </c>
      <c r="K117" s="2">
        <v>123032</v>
      </c>
      <c r="L117" s="2">
        <v>98032</v>
      </c>
      <c r="M117" s="2">
        <f t="shared" si="10"/>
        <v>25000</v>
      </c>
    </row>
    <row r="118" spans="2:13" ht="12.75">
      <c r="B118" s="30" t="s">
        <v>141</v>
      </c>
      <c r="C118" s="6"/>
      <c r="D118" s="6"/>
      <c r="E118" s="6"/>
      <c r="F118" s="6"/>
      <c r="G118" s="7" t="s">
        <v>27</v>
      </c>
      <c r="H118" s="8" t="s">
        <v>0</v>
      </c>
      <c r="I118" s="8" t="s">
        <v>140</v>
      </c>
      <c r="J118" s="8"/>
      <c r="K118" s="2">
        <f aca="true" t="shared" si="15" ref="K118:L120">K119</f>
        <v>1136595.77</v>
      </c>
      <c r="L118" s="2">
        <f t="shared" si="15"/>
        <v>685077.06</v>
      </c>
      <c r="M118" s="2">
        <f t="shared" si="10"/>
        <v>451518.70999999996</v>
      </c>
    </row>
    <row r="119" spans="2:13" ht="25.5">
      <c r="B119" s="30" t="s">
        <v>46</v>
      </c>
      <c r="C119" s="6"/>
      <c r="D119" s="6"/>
      <c r="E119" s="6"/>
      <c r="F119" s="6"/>
      <c r="G119" s="7" t="s">
        <v>27</v>
      </c>
      <c r="H119" s="8" t="s">
        <v>0</v>
      </c>
      <c r="I119" s="8" t="s">
        <v>140</v>
      </c>
      <c r="J119" s="8" t="s">
        <v>43</v>
      </c>
      <c r="K119" s="2">
        <f t="shared" si="15"/>
        <v>1136595.77</v>
      </c>
      <c r="L119" s="2">
        <f t="shared" si="15"/>
        <v>685077.06</v>
      </c>
      <c r="M119" s="2">
        <f t="shared" si="10"/>
        <v>451518.70999999996</v>
      </c>
    </row>
    <row r="120" spans="2:13" ht="25.5">
      <c r="B120" s="30" t="s">
        <v>47</v>
      </c>
      <c r="C120" s="6"/>
      <c r="D120" s="6"/>
      <c r="E120" s="6"/>
      <c r="F120" s="6"/>
      <c r="G120" s="7" t="s">
        <v>27</v>
      </c>
      <c r="H120" s="8" t="s">
        <v>0</v>
      </c>
      <c r="I120" s="8" t="s">
        <v>140</v>
      </c>
      <c r="J120" s="8" t="s">
        <v>44</v>
      </c>
      <c r="K120" s="2">
        <f t="shared" si="15"/>
        <v>1136595.77</v>
      </c>
      <c r="L120" s="2">
        <f t="shared" si="15"/>
        <v>685077.06</v>
      </c>
      <c r="M120" s="2">
        <f t="shared" si="10"/>
        <v>451518.70999999996</v>
      </c>
    </row>
    <row r="121" spans="2:13" ht="25.5">
      <c r="B121" s="30" t="s">
        <v>58</v>
      </c>
      <c r="C121" s="6"/>
      <c r="D121" s="6"/>
      <c r="E121" s="6"/>
      <c r="F121" s="6"/>
      <c r="G121" s="7" t="s">
        <v>27</v>
      </c>
      <c r="H121" s="8" t="s">
        <v>0</v>
      </c>
      <c r="I121" s="8" t="s">
        <v>140</v>
      </c>
      <c r="J121" s="8" t="s">
        <v>53</v>
      </c>
      <c r="K121" s="2">
        <v>1136595.77</v>
      </c>
      <c r="L121" s="2">
        <v>685077.06</v>
      </c>
      <c r="M121" s="2">
        <f t="shared" si="10"/>
        <v>451518.70999999996</v>
      </c>
    </row>
    <row r="122" spans="2:13" ht="12.75">
      <c r="B122" s="37" t="s">
        <v>189</v>
      </c>
      <c r="C122" s="6"/>
      <c r="D122" s="6"/>
      <c r="E122" s="6"/>
      <c r="F122" s="6"/>
      <c r="G122" s="39" t="s">
        <v>27</v>
      </c>
      <c r="H122" s="40" t="s">
        <v>190</v>
      </c>
      <c r="I122" s="40"/>
      <c r="J122" s="40"/>
      <c r="K122" s="2">
        <f>K123+K127</f>
        <v>206000</v>
      </c>
      <c r="L122" s="2">
        <f>L123+L127</f>
        <v>206000</v>
      </c>
      <c r="M122" s="2">
        <f t="shared" si="10"/>
        <v>0</v>
      </c>
    </row>
    <row r="123" spans="2:13" ht="12.75">
      <c r="B123" s="37" t="s">
        <v>191</v>
      </c>
      <c r="C123" s="6"/>
      <c r="D123" s="6"/>
      <c r="E123" s="6"/>
      <c r="F123" s="6"/>
      <c r="G123" s="39" t="s">
        <v>27</v>
      </c>
      <c r="H123" s="40" t="s">
        <v>192</v>
      </c>
      <c r="I123" s="40"/>
      <c r="J123" s="40"/>
      <c r="K123" s="2">
        <f aca="true" t="shared" si="16" ref="K123:L125">K124</f>
        <v>100000</v>
      </c>
      <c r="L123" s="2">
        <f t="shared" si="16"/>
        <v>100000</v>
      </c>
      <c r="M123" s="2">
        <f t="shared" si="10"/>
        <v>0</v>
      </c>
    </row>
    <row r="124" spans="2:13" ht="51">
      <c r="B124" s="37" t="s">
        <v>193</v>
      </c>
      <c r="C124" s="6"/>
      <c r="D124" s="6"/>
      <c r="E124" s="6"/>
      <c r="F124" s="6"/>
      <c r="G124" s="39" t="s">
        <v>27</v>
      </c>
      <c r="H124" s="40" t="s">
        <v>192</v>
      </c>
      <c r="I124" s="40" t="s">
        <v>194</v>
      </c>
      <c r="J124" s="40"/>
      <c r="K124" s="2">
        <f t="shared" si="16"/>
        <v>100000</v>
      </c>
      <c r="L124" s="2">
        <f t="shared" si="16"/>
        <v>100000</v>
      </c>
      <c r="M124" s="2">
        <f t="shared" si="10"/>
        <v>0</v>
      </c>
    </row>
    <row r="125" spans="2:13" ht="12.75">
      <c r="B125" s="31" t="s">
        <v>34</v>
      </c>
      <c r="C125" s="6"/>
      <c r="D125" s="6"/>
      <c r="E125" s="6"/>
      <c r="F125" s="6"/>
      <c r="G125" s="39" t="s">
        <v>27</v>
      </c>
      <c r="H125" s="40" t="s">
        <v>192</v>
      </c>
      <c r="I125" s="40" t="s">
        <v>194</v>
      </c>
      <c r="J125" s="40" t="s">
        <v>19</v>
      </c>
      <c r="K125" s="2">
        <f t="shared" si="16"/>
        <v>100000</v>
      </c>
      <c r="L125" s="2">
        <f t="shared" si="16"/>
        <v>100000</v>
      </c>
      <c r="M125" s="2">
        <f t="shared" si="10"/>
        <v>0</v>
      </c>
    </row>
    <row r="126" spans="2:13" ht="12.75">
      <c r="B126" s="31" t="s">
        <v>195</v>
      </c>
      <c r="C126" s="6"/>
      <c r="D126" s="6"/>
      <c r="E126" s="6"/>
      <c r="F126" s="6"/>
      <c r="G126" s="39" t="s">
        <v>27</v>
      </c>
      <c r="H126" s="40" t="s">
        <v>192</v>
      </c>
      <c r="I126" s="40" t="s">
        <v>194</v>
      </c>
      <c r="J126" s="40" t="s">
        <v>36</v>
      </c>
      <c r="K126" s="2">
        <v>100000</v>
      </c>
      <c r="L126" s="2">
        <v>100000</v>
      </c>
      <c r="M126" s="2">
        <f t="shared" si="10"/>
        <v>0</v>
      </c>
    </row>
    <row r="127" spans="2:13" ht="12.75">
      <c r="B127" s="37" t="s">
        <v>196</v>
      </c>
      <c r="C127" s="6"/>
      <c r="D127" s="6"/>
      <c r="E127" s="6"/>
      <c r="F127" s="6"/>
      <c r="G127" s="39" t="s">
        <v>27</v>
      </c>
      <c r="H127" s="40" t="s">
        <v>197</v>
      </c>
      <c r="I127" s="40"/>
      <c r="J127" s="40"/>
      <c r="K127" s="2">
        <f aca="true" t="shared" si="17" ref="K127:L129">K128</f>
        <v>106000</v>
      </c>
      <c r="L127" s="2">
        <f t="shared" si="17"/>
        <v>106000</v>
      </c>
      <c r="M127" s="2">
        <f t="shared" si="10"/>
        <v>0</v>
      </c>
    </row>
    <row r="128" spans="2:13" ht="51">
      <c r="B128" s="37" t="s">
        <v>193</v>
      </c>
      <c r="C128" s="6"/>
      <c r="D128" s="6"/>
      <c r="E128" s="6"/>
      <c r="F128" s="6"/>
      <c r="G128" s="39" t="s">
        <v>27</v>
      </c>
      <c r="H128" s="40" t="s">
        <v>197</v>
      </c>
      <c r="I128" s="40" t="s">
        <v>194</v>
      </c>
      <c r="J128" s="40"/>
      <c r="K128" s="2">
        <f t="shared" si="17"/>
        <v>106000</v>
      </c>
      <c r="L128" s="2">
        <f t="shared" si="17"/>
        <v>106000</v>
      </c>
      <c r="M128" s="2">
        <f t="shared" si="10"/>
        <v>0</v>
      </c>
    </row>
    <row r="129" spans="2:13" ht="12.75">
      <c r="B129" s="31" t="s">
        <v>34</v>
      </c>
      <c r="C129" s="6"/>
      <c r="D129" s="6"/>
      <c r="E129" s="6"/>
      <c r="F129" s="6"/>
      <c r="G129" s="39" t="s">
        <v>27</v>
      </c>
      <c r="H129" s="40" t="s">
        <v>197</v>
      </c>
      <c r="I129" s="40" t="s">
        <v>194</v>
      </c>
      <c r="J129" s="40" t="s">
        <v>19</v>
      </c>
      <c r="K129" s="2">
        <f t="shared" si="17"/>
        <v>106000</v>
      </c>
      <c r="L129" s="2">
        <f t="shared" si="17"/>
        <v>106000</v>
      </c>
      <c r="M129" s="2">
        <f t="shared" si="10"/>
        <v>0</v>
      </c>
    </row>
    <row r="130" spans="2:13" ht="12.75">
      <c r="B130" s="31" t="s">
        <v>195</v>
      </c>
      <c r="C130" s="6"/>
      <c r="D130" s="6"/>
      <c r="E130" s="6"/>
      <c r="F130" s="6"/>
      <c r="G130" s="39" t="s">
        <v>27</v>
      </c>
      <c r="H130" s="40" t="s">
        <v>197</v>
      </c>
      <c r="I130" s="40" t="s">
        <v>194</v>
      </c>
      <c r="J130" s="40" t="s">
        <v>36</v>
      </c>
      <c r="K130" s="2">
        <v>106000</v>
      </c>
      <c r="L130" s="2">
        <v>106000</v>
      </c>
      <c r="M130" s="2">
        <f t="shared" si="10"/>
        <v>0</v>
      </c>
    </row>
    <row r="131" spans="2:13" s="1" customFormat="1" ht="12.75">
      <c r="B131" s="41" t="s">
        <v>107</v>
      </c>
      <c r="C131" s="11"/>
      <c r="D131" s="11"/>
      <c r="E131" s="11"/>
      <c r="F131" s="11"/>
      <c r="G131" s="25" t="s">
        <v>27</v>
      </c>
      <c r="H131" s="28" t="s">
        <v>108</v>
      </c>
      <c r="I131" s="28"/>
      <c r="J131" s="8"/>
      <c r="K131" s="29">
        <f>K132+K155</f>
        <v>6132069.99</v>
      </c>
      <c r="L131" s="29">
        <f>L132+L155</f>
        <v>5810688.58</v>
      </c>
      <c r="M131" s="27">
        <f aca="true" t="shared" si="18" ref="M131:M162">K131-L131</f>
        <v>321381.41000000015</v>
      </c>
    </row>
    <row r="132" spans="2:13" s="1" customFormat="1" ht="12.75">
      <c r="B132" s="20" t="s">
        <v>109</v>
      </c>
      <c r="C132" s="11"/>
      <c r="D132" s="11"/>
      <c r="E132" s="11"/>
      <c r="F132" s="11"/>
      <c r="G132" s="25" t="s">
        <v>27</v>
      </c>
      <c r="H132" s="28" t="s">
        <v>110</v>
      </c>
      <c r="I132" s="28"/>
      <c r="J132" s="28"/>
      <c r="K132" s="29">
        <f aca="true" t="shared" si="19" ref="K132:L135">K133</f>
        <v>5305086</v>
      </c>
      <c r="L132" s="29">
        <f t="shared" si="19"/>
        <v>4983704.59</v>
      </c>
      <c r="M132" s="27">
        <f t="shared" si="18"/>
        <v>321381.41000000015</v>
      </c>
    </row>
    <row r="133" spans="2:13" s="1" customFormat="1" ht="25.5">
      <c r="B133" s="10" t="s">
        <v>150</v>
      </c>
      <c r="C133" s="11"/>
      <c r="D133" s="11"/>
      <c r="E133" s="11"/>
      <c r="F133" s="11"/>
      <c r="G133" s="7" t="s">
        <v>27</v>
      </c>
      <c r="H133" s="8" t="s">
        <v>110</v>
      </c>
      <c r="I133" s="8" t="s">
        <v>111</v>
      </c>
      <c r="J133" s="8"/>
      <c r="K133" s="2">
        <f>K134+K149</f>
        <v>5305086</v>
      </c>
      <c r="L133" s="2">
        <f>L134+L149</f>
        <v>4983704.59</v>
      </c>
      <c r="M133" s="2">
        <f t="shared" si="18"/>
        <v>321381.41000000015</v>
      </c>
    </row>
    <row r="134" spans="2:13" s="4" customFormat="1" ht="12.75">
      <c r="B134" s="5" t="s">
        <v>113</v>
      </c>
      <c r="C134" s="24"/>
      <c r="D134" s="24"/>
      <c r="E134" s="24"/>
      <c r="F134" s="24"/>
      <c r="G134" s="7" t="s">
        <v>27</v>
      </c>
      <c r="H134" s="8" t="s">
        <v>110</v>
      </c>
      <c r="I134" s="8" t="s">
        <v>112</v>
      </c>
      <c r="J134" s="8"/>
      <c r="K134" s="2">
        <f t="shared" si="19"/>
        <v>5285540</v>
      </c>
      <c r="L134" s="2">
        <f t="shared" si="19"/>
        <v>4983704.59</v>
      </c>
      <c r="M134" s="2">
        <f t="shared" si="18"/>
        <v>301835.41000000015</v>
      </c>
    </row>
    <row r="135" spans="2:13" s="4" customFormat="1" ht="12.75">
      <c r="B135" s="5" t="s">
        <v>115</v>
      </c>
      <c r="C135" s="24"/>
      <c r="D135" s="24"/>
      <c r="E135" s="24"/>
      <c r="F135" s="24"/>
      <c r="G135" s="7" t="s">
        <v>27</v>
      </c>
      <c r="H135" s="8" t="s">
        <v>110</v>
      </c>
      <c r="I135" s="8" t="s">
        <v>114</v>
      </c>
      <c r="J135" s="8"/>
      <c r="K135" s="2">
        <f t="shared" si="19"/>
        <v>5285540</v>
      </c>
      <c r="L135" s="2">
        <f t="shared" si="19"/>
        <v>4983704.59</v>
      </c>
      <c r="M135" s="2">
        <f t="shared" si="18"/>
        <v>301835.41000000015</v>
      </c>
    </row>
    <row r="136" spans="2:13" s="4" customFormat="1" ht="25.5">
      <c r="B136" s="5" t="s">
        <v>117</v>
      </c>
      <c r="C136" s="24"/>
      <c r="D136" s="24"/>
      <c r="E136" s="24"/>
      <c r="F136" s="24"/>
      <c r="G136" s="7" t="s">
        <v>27</v>
      </c>
      <c r="H136" s="8" t="s">
        <v>110</v>
      </c>
      <c r="I136" s="8" t="s">
        <v>116</v>
      </c>
      <c r="J136" s="8"/>
      <c r="K136" s="2">
        <f>K137+K141+K145</f>
        <v>5285540</v>
      </c>
      <c r="L136" s="2">
        <f>L137+L141+L145</f>
        <v>4983704.59</v>
      </c>
      <c r="M136" s="2">
        <f t="shared" si="18"/>
        <v>301835.41000000015</v>
      </c>
    </row>
    <row r="137" spans="2:13" s="4" customFormat="1" ht="53.25" customHeight="1">
      <c r="B137" s="5" t="s">
        <v>121</v>
      </c>
      <c r="C137" s="24"/>
      <c r="D137" s="24"/>
      <c r="E137" s="24"/>
      <c r="F137" s="24"/>
      <c r="G137" s="7" t="s">
        <v>64</v>
      </c>
      <c r="H137" s="8" t="s">
        <v>110</v>
      </c>
      <c r="I137" s="8" t="s">
        <v>116</v>
      </c>
      <c r="J137" s="8" t="s">
        <v>37</v>
      </c>
      <c r="K137" s="2">
        <f>K138</f>
        <v>3726832</v>
      </c>
      <c r="L137" s="2">
        <f>L138</f>
        <v>3600533.84</v>
      </c>
      <c r="M137" s="2">
        <f t="shared" si="18"/>
        <v>126298.16000000015</v>
      </c>
    </row>
    <row r="138" spans="2:13" s="4" customFormat="1" ht="12.75">
      <c r="B138" s="3" t="s">
        <v>122</v>
      </c>
      <c r="C138" s="24"/>
      <c r="D138" s="24"/>
      <c r="E138" s="24"/>
      <c r="F138" s="24"/>
      <c r="G138" s="7" t="s">
        <v>64</v>
      </c>
      <c r="H138" s="8" t="s">
        <v>110</v>
      </c>
      <c r="I138" s="8" t="s">
        <v>116</v>
      </c>
      <c r="J138" s="8" t="s">
        <v>118</v>
      </c>
      <c r="K138" s="2">
        <f>SUM(K139:K140)</f>
        <v>3726832</v>
      </c>
      <c r="L138" s="2">
        <f>SUM(L139:L140)</f>
        <v>3600533.84</v>
      </c>
      <c r="M138" s="2">
        <f t="shared" si="18"/>
        <v>126298.16000000015</v>
      </c>
    </row>
    <row r="139" spans="2:13" s="4" customFormat="1" ht="12.75">
      <c r="B139" s="5" t="s">
        <v>123</v>
      </c>
      <c r="C139" s="24"/>
      <c r="D139" s="24"/>
      <c r="E139" s="24"/>
      <c r="F139" s="24"/>
      <c r="G139" s="7" t="s">
        <v>64</v>
      </c>
      <c r="H139" s="8" t="s">
        <v>110</v>
      </c>
      <c r="I139" s="8" t="s">
        <v>116</v>
      </c>
      <c r="J139" s="8" t="s">
        <v>119</v>
      </c>
      <c r="K139" s="2">
        <v>2869266</v>
      </c>
      <c r="L139" s="2">
        <v>2842115.92</v>
      </c>
      <c r="M139" s="2">
        <f t="shared" si="18"/>
        <v>27150.080000000075</v>
      </c>
    </row>
    <row r="140" spans="2:13" s="4" customFormat="1" ht="25.5">
      <c r="B140" s="5" t="s">
        <v>124</v>
      </c>
      <c r="C140" s="24"/>
      <c r="D140" s="24"/>
      <c r="E140" s="24"/>
      <c r="F140" s="24"/>
      <c r="G140" s="7" t="s">
        <v>64</v>
      </c>
      <c r="H140" s="8" t="s">
        <v>110</v>
      </c>
      <c r="I140" s="8" t="s">
        <v>116</v>
      </c>
      <c r="J140" s="8" t="s">
        <v>120</v>
      </c>
      <c r="K140" s="2">
        <v>857566</v>
      </c>
      <c r="L140" s="2">
        <v>758417.92</v>
      </c>
      <c r="M140" s="2">
        <f t="shared" si="18"/>
        <v>99148.07999999996</v>
      </c>
    </row>
    <row r="141" spans="2:13" s="4" customFormat="1" ht="25.5">
      <c r="B141" s="30" t="s">
        <v>46</v>
      </c>
      <c r="C141" s="24"/>
      <c r="D141" s="24"/>
      <c r="E141" s="24"/>
      <c r="F141" s="24"/>
      <c r="G141" s="7" t="s">
        <v>64</v>
      </c>
      <c r="H141" s="8" t="s">
        <v>110</v>
      </c>
      <c r="I141" s="8" t="s">
        <v>116</v>
      </c>
      <c r="J141" s="8" t="s">
        <v>43</v>
      </c>
      <c r="K141" s="2">
        <f>K142</f>
        <v>1555304</v>
      </c>
      <c r="L141" s="2">
        <f>L142</f>
        <v>1383170.75</v>
      </c>
      <c r="M141" s="2">
        <f t="shared" si="18"/>
        <v>172133.25</v>
      </c>
    </row>
    <row r="142" spans="2:13" s="4" customFormat="1" ht="25.5">
      <c r="B142" s="30" t="s">
        <v>47</v>
      </c>
      <c r="C142" s="24"/>
      <c r="D142" s="24"/>
      <c r="E142" s="24"/>
      <c r="F142" s="24"/>
      <c r="G142" s="7" t="s">
        <v>64</v>
      </c>
      <c r="H142" s="8" t="s">
        <v>110</v>
      </c>
      <c r="I142" s="8" t="s">
        <v>116</v>
      </c>
      <c r="J142" s="8" t="s">
        <v>44</v>
      </c>
      <c r="K142" s="2">
        <f>SUM(K143:K144)</f>
        <v>1555304</v>
      </c>
      <c r="L142" s="2">
        <f>SUM(L143:L144)</f>
        <v>1383170.75</v>
      </c>
      <c r="M142" s="2">
        <f t="shared" si="18"/>
        <v>172133.25</v>
      </c>
    </row>
    <row r="143" spans="2:13" s="4" customFormat="1" ht="25.5">
      <c r="B143" s="30" t="s">
        <v>57</v>
      </c>
      <c r="C143" s="24"/>
      <c r="D143" s="24"/>
      <c r="E143" s="24"/>
      <c r="F143" s="24"/>
      <c r="G143" s="7" t="s">
        <v>64</v>
      </c>
      <c r="H143" s="8" t="s">
        <v>110</v>
      </c>
      <c r="I143" s="8" t="s">
        <v>116</v>
      </c>
      <c r="J143" s="8" t="s">
        <v>55</v>
      </c>
      <c r="K143" s="2">
        <v>21890</v>
      </c>
      <c r="L143" s="2">
        <v>21490</v>
      </c>
      <c r="M143" s="2">
        <f t="shared" si="18"/>
        <v>400</v>
      </c>
    </row>
    <row r="144" spans="2:13" s="4" customFormat="1" ht="25.5">
      <c r="B144" s="30" t="s">
        <v>58</v>
      </c>
      <c r="C144" s="24"/>
      <c r="D144" s="24"/>
      <c r="E144" s="24"/>
      <c r="F144" s="24"/>
      <c r="G144" s="7" t="s">
        <v>64</v>
      </c>
      <c r="H144" s="8" t="s">
        <v>110</v>
      </c>
      <c r="I144" s="8" t="s">
        <v>116</v>
      </c>
      <c r="J144" s="8" t="s">
        <v>53</v>
      </c>
      <c r="K144" s="2">
        <v>1533414</v>
      </c>
      <c r="L144" s="2">
        <v>1361680.75</v>
      </c>
      <c r="M144" s="2">
        <f t="shared" si="18"/>
        <v>171733.25</v>
      </c>
    </row>
    <row r="145" spans="2:13" s="4" customFormat="1" ht="12.75">
      <c r="B145" s="33" t="s">
        <v>42</v>
      </c>
      <c r="C145" s="24"/>
      <c r="D145" s="24"/>
      <c r="E145" s="24"/>
      <c r="F145" s="24"/>
      <c r="G145" s="7" t="s">
        <v>64</v>
      </c>
      <c r="H145" s="8" t="s">
        <v>110</v>
      </c>
      <c r="I145" s="8" t="s">
        <v>116</v>
      </c>
      <c r="J145" s="8" t="s">
        <v>41</v>
      </c>
      <c r="K145" s="2">
        <f>K146</f>
        <v>3404</v>
      </c>
      <c r="L145" s="2">
        <f>L146</f>
        <v>0</v>
      </c>
      <c r="M145" s="2">
        <f t="shared" si="18"/>
        <v>3404</v>
      </c>
    </row>
    <row r="146" spans="2:13" s="4" customFormat="1" ht="12.75">
      <c r="B146" s="33" t="s">
        <v>48</v>
      </c>
      <c r="C146" s="24"/>
      <c r="D146" s="24"/>
      <c r="E146" s="24"/>
      <c r="F146" s="24"/>
      <c r="G146" s="7" t="s">
        <v>64</v>
      </c>
      <c r="H146" s="8" t="s">
        <v>110</v>
      </c>
      <c r="I146" s="8" t="s">
        <v>116</v>
      </c>
      <c r="J146" s="8" t="s">
        <v>45</v>
      </c>
      <c r="K146" s="2">
        <f>K147+K148</f>
        <v>3404</v>
      </c>
      <c r="L146" s="2">
        <f>L147</f>
        <v>0</v>
      </c>
      <c r="M146" s="2">
        <f t="shared" si="18"/>
        <v>3404</v>
      </c>
    </row>
    <row r="147" spans="2:13" s="4" customFormat="1" ht="12.75">
      <c r="B147" s="33" t="s">
        <v>59</v>
      </c>
      <c r="C147" s="24"/>
      <c r="D147" s="24"/>
      <c r="E147" s="24"/>
      <c r="F147" s="24"/>
      <c r="G147" s="7" t="s">
        <v>64</v>
      </c>
      <c r="H147" s="8" t="s">
        <v>110</v>
      </c>
      <c r="I147" s="8" t="s">
        <v>116</v>
      </c>
      <c r="J147" s="8" t="s">
        <v>60</v>
      </c>
      <c r="K147" s="2">
        <v>50</v>
      </c>
      <c r="L147" s="2">
        <v>0</v>
      </c>
      <c r="M147" s="2">
        <f>K147-L147</f>
        <v>50</v>
      </c>
    </row>
    <row r="148" spans="2:13" s="4" customFormat="1" ht="12.75">
      <c r="B148" s="33" t="s">
        <v>178</v>
      </c>
      <c r="C148" s="24"/>
      <c r="D148" s="24"/>
      <c r="E148" s="24"/>
      <c r="F148" s="24"/>
      <c r="G148" s="7" t="s">
        <v>64</v>
      </c>
      <c r="H148" s="8" t="s">
        <v>110</v>
      </c>
      <c r="I148" s="8" t="s">
        <v>116</v>
      </c>
      <c r="J148" s="8" t="s">
        <v>175</v>
      </c>
      <c r="K148" s="2">
        <v>3354</v>
      </c>
      <c r="L148" s="2">
        <v>0</v>
      </c>
      <c r="M148" s="2">
        <f>K148-L148</f>
        <v>3354</v>
      </c>
    </row>
    <row r="149" spans="2:13" s="4" customFormat="1" ht="25.5">
      <c r="B149" s="5" t="s">
        <v>126</v>
      </c>
      <c r="C149" s="24"/>
      <c r="D149" s="24"/>
      <c r="E149" s="24"/>
      <c r="F149" s="24"/>
      <c r="G149" s="7" t="s">
        <v>27</v>
      </c>
      <c r="H149" s="8" t="s">
        <v>110</v>
      </c>
      <c r="I149" s="8" t="s">
        <v>125</v>
      </c>
      <c r="J149" s="8"/>
      <c r="K149" s="2">
        <f aca="true" t="shared" si="20" ref="K149:L153">K150</f>
        <v>19546</v>
      </c>
      <c r="L149" s="2">
        <f t="shared" si="20"/>
        <v>0</v>
      </c>
      <c r="M149" s="2">
        <f t="shared" si="18"/>
        <v>19546</v>
      </c>
    </row>
    <row r="150" spans="2:13" s="4" customFormat="1" ht="25.5">
      <c r="B150" s="5" t="s">
        <v>128</v>
      </c>
      <c r="C150" s="24"/>
      <c r="D150" s="24"/>
      <c r="E150" s="24"/>
      <c r="F150" s="24"/>
      <c r="G150" s="7" t="s">
        <v>27</v>
      </c>
      <c r="H150" s="8" t="s">
        <v>110</v>
      </c>
      <c r="I150" s="8" t="s">
        <v>127</v>
      </c>
      <c r="J150" s="8"/>
      <c r="K150" s="2">
        <f t="shared" si="20"/>
        <v>19546</v>
      </c>
      <c r="L150" s="2">
        <f t="shared" si="20"/>
        <v>0</v>
      </c>
      <c r="M150" s="2">
        <f t="shared" si="18"/>
        <v>19546</v>
      </c>
    </row>
    <row r="151" spans="2:13" s="4" customFormat="1" ht="25.5">
      <c r="B151" s="5" t="s">
        <v>117</v>
      </c>
      <c r="C151" s="24"/>
      <c r="D151" s="24"/>
      <c r="E151" s="24"/>
      <c r="F151" s="24"/>
      <c r="G151" s="7" t="s">
        <v>27</v>
      </c>
      <c r="H151" s="8" t="s">
        <v>110</v>
      </c>
      <c r="I151" s="8" t="s">
        <v>129</v>
      </c>
      <c r="J151" s="8"/>
      <c r="K151" s="2">
        <f t="shared" si="20"/>
        <v>19546</v>
      </c>
      <c r="L151" s="2">
        <f t="shared" si="20"/>
        <v>0</v>
      </c>
      <c r="M151" s="2">
        <f t="shared" si="18"/>
        <v>19546</v>
      </c>
    </row>
    <row r="152" spans="2:13" s="4" customFormat="1" ht="25.5">
      <c r="B152" s="30" t="s">
        <v>46</v>
      </c>
      <c r="C152" s="24"/>
      <c r="D152" s="24"/>
      <c r="E152" s="24"/>
      <c r="F152" s="24"/>
      <c r="G152" s="7" t="s">
        <v>27</v>
      </c>
      <c r="H152" s="8" t="s">
        <v>110</v>
      </c>
      <c r="I152" s="8" t="s">
        <v>129</v>
      </c>
      <c r="J152" s="8" t="s">
        <v>43</v>
      </c>
      <c r="K152" s="2">
        <f t="shared" si="20"/>
        <v>19546</v>
      </c>
      <c r="L152" s="2">
        <f t="shared" si="20"/>
        <v>0</v>
      </c>
      <c r="M152" s="2">
        <f t="shared" si="18"/>
        <v>19546</v>
      </c>
    </row>
    <row r="153" spans="2:13" s="4" customFormat="1" ht="25.5">
      <c r="B153" s="30" t="s">
        <v>47</v>
      </c>
      <c r="C153" s="24"/>
      <c r="D153" s="24"/>
      <c r="E153" s="24"/>
      <c r="F153" s="24"/>
      <c r="G153" s="7" t="s">
        <v>27</v>
      </c>
      <c r="H153" s="8" t="s">
        <v>110</v>
      </c>
      <c r="I153" s="8" t="s">
        <v>129</v>
      </c>
      <c r="J153" s="8" t="s">
        <v>44</v>
      </c>
      <c r="K153" s="2">
        <f t="shared" si="20"/>
        <v>19546</v>
      </c>
      <c r="L153" s="2">
        <f t="shared" si="20"/>
        <v>0</v>
      </c>
      <c r="M153" s="2">
        <f t="shared" si="18"/>
        <v>19546</v>
      </c>
    </row>
    <row r="154" spans="2:13" s="4" customFormat="1" ht="25.5">
      <c r="B154" s="30" t="s">
        <v>58</v>
      </c>
      <c r="C154" s="24"/>
      <c r="D154" s="24"/>
      <c r="E154" s="24"/>
      <c r="F154" s="24"/>
      <c r="G154" s="7" t="s">
        <v>27</v>
      </c>
      <c r="H154" s="8" t="s">
        <v>110</v>
      </c>
      <c r="I154" s="8" t="s">
        <v>129</v>
      </c>
      <c r="J154" s="8" t="s">
        <v>53</v>
      </c>
      <c r="K154" s="2">
        <v>19546</v>
      </c>
      <c r="L154" s="2">
        <v>0</v>
      </c>
      <c r="M154" s="2">
        <f t="shared" si="18"/>
        <v>19546</v>
      </c>
    </row>
    <row r="155" spans="2:13" s="4" customFormat="1" ht="25.5">
      <c r="B155" s="30" t="s">
        <v>201</v>
      </c>
      <c r="C155" s="24"/>
      <c r="D155" s="24"/>
      <c r="E155" s="24"/>
      <c r="F155" s="24"/>
      <c r="G155" s="7" t="s">
        <v>27</v>
      </c>
      <c r="H155" s="8" t="s">
        <v>110</v>
      </c>
      <c r="I155" s="8" t="s">
        <v>200</v>
      </c>
      <c r="J155" s="8"/>
      <c r="K155" s="2">
        <f>K156</f>
        <v>826983.99</v>
      </c>
      <c r="L155" s="2">
        <f>L156</f>
        <v>826983.99</v>
      </c>
      <c r="M155" s="2">
        <f t="shared" si="18"/>
        <v>0</v>
      </c>
    </row>
    <row r="156" spans="2:13" s="4" customFormat="1" ht="51" customHeight="1">
      <c r="B156" s="5" t="s">
        <v>121</v>
      </c>
      <c r="C156" s="24"/>
      <c r="D156" s="24"/>
      <c r="E156" s="24"/>
      <c r="F156" s="24"/>
      <c r="G156" s="7" t="s">
        <v>27</v>
      </c>
      <c r="H156" s="8" t="s">
        <v>110</v>
      </c>
      <c r="I156" s="8" t="s">
        <v>200</v>
      </c>
      <c r="J156" s="8" t="s">
        <v>37</v>
      </c>
      <c r="K156" s="2">
        <f>K157+K158</f>
        <v>826983.99</v>
      </c>
      <c r="L156" s="2">
        <f>L157+L158</f>
        <v>826983.99</v>
      </c>
      <c r="M156" s="2">
        <f t="shared" si="18"/>
        <v>0</v>
      </c>
    </row>
    <row r="157" spans="2:13" s="4" customFormat="1" ht="12.75">
      <c r="B157" s="5" t="s">
        <v>123</v>
      </c>
      <c r="C157" s="24"/>
      <c r="D157" s="24"/>
      <c r="E157" s="24"/>
      <c r="F157" s="24"/>
      <c r="G157" s="7" t="s">
        <v>27</v>
      </c>
      <c r="H157" s="8" t="s">
        <v>110</v>
      </c>
      <c r="I157" s="8" t="s">
        <v>200</v>
      </c>
      <c r="J157" s="8" t="s">
        <v>119</v>
      </c>
      <c r="K157" s="2">
        <v>635164.35</v>
      </c>
      <c r="L157" s="2">
        <v>635164.35</v>
      </c>
      <c r="M157" s="2">
        <f t="shared" si="18"/>
        <v>0</v>
      </c>
    </row>
    <row r="158" spans="2:13" s="4" customFormat="1" ht="25.5">
      <c r="B158" s="5" t="s">
        <v>124</v>
      </c>
      <c r="C158" s="24"/>
      <c r="D158" s="24"/>
      <c r="E158" s="24"/>
      <c r="F158" s="24"/>
      <c r="G158" s="7" t="s">
        <v>27</v>
      </c>
      <c r="H158" s="8" t="s">
        <v>110</v>
      </c>
      <c r="I158" s="8" t="s">
        <v>200</v>
      </c>
      <c r="J158" s="8" t="s">
        <v>120</v>
      </c>
      <c r="K158" s="2">
        <v>191819.64</v>
      </c>
      <c r="L158" s="2">
        <v>191819.64</v>
      </c>
      <c r="M158" s="2">
        <f t="shared" si="18"/>
        <v>0</v>
      </c>
    </row>
    <row r="159" spans="2:13" s="4" customFormat="1" ht="12.75" hidden="1">
      <c r="B159" s="30"/>
      <c r="C159" s="24"/>
      <c r="D159" s="24"/>
      <c r="E159" s="24"/>
      <c r="F159" s="24"/>
      <c r="G159" s="7" t="s">
        <v>27</v>
      </c>
      <c r="H159" s="8" t="s">
        <v>110</v>
      </c>
      <c r="I159" s="8" t="s">
        <v>200</v>
      </c>
      <c r="J159" s="8"/>
      <c r="K159" s="2"/>
      <c r="L159" s="2"/>
      <c r="M159" s="2">
        <f t="shared" si="18"/>
        <v>0</v>
      </c>
    </row>
    <row r="160" spans="2:13" s="4" customFormat="1" ht="12.75" hidden="1">
      <c r="B160" s="30"/>
      <c r="C160" s="24"/>
      <c r="D160" s="24"/>
      <c r="E160" s="24"/>
      <c r="F160" s="24"/>
      <c r="G160" s="7" t="s">
        <v>27</v>
      </c>
      <c r="H160" s="8" t="s">
        <v>110</v>
      </c>
      <c r="I160" s="8" t="s">
        <v>200</v>
      </c>
      <c r="J160" s="8"/>
      <c r="K160" s="2"/>
      <c r="L160" s="2"/>
      <c r="M160" s="2">
        <f t="shared" si="18"/>
        <v>0</v>
      </c>
    </row>
    <row r="161" spans="2:13" s="4" customFormat="1" ht="12.75" hidden="1">
      <c r="B161" s="30"/>
      <c r="C161" s="24"/>
      <c r="D161" s="24"/>
      <c r="E161" s="24"/>
      <c r="F161" s="24"/>
      <c r="G161" s="7" t="s">
        <v>27</v>
      </c>
      <c r="H161" s="8" t="s">
        <v>110</v>
      </c>
      <c r="I161" s="8" t="s">
        <v>200</v>
      </c>
      <c r="J161" s="8"/>
      <c r="K161" s="2"/>
      <c r="L161" s="2"/>
      <c r="M161" s="2">
        <f t="shared" si="18"/>
        <v>0</v>
      </c>
    </row>
    <row r="162" spans="2:13" s="4" customFormat="1" ht="12.75" hidden="1">
      <c r="B162" s="30"/>
      <c r="C162" s="24"/>
      <c r="D162" s="24"/>
      <c r="E162" s="24"/>
      <c r="F162" s="24"/>
      <c r="G162" s="7" t="s">
        <v>27</v>
      </c>
      <c r="H162" s="8" t="s">
        <v>110</v>
      </c>
      <c r="I162" s="8" t="s">
        <v>200</v>
      </c>
      <c r="J162" s="8"/>
      <c r="K162" s="2"/>
      <c r="L162" s="2"/>
      <c r="M162" s="2">
        <f t="shared" si="18"/>
        <v>0</v>
      </c>
    </row>
    <row r="163" spans="2:13" s="1" customFormat="1" ht="12.75">
      <c r="B163" s="41" t="s">
        <v>11</v>
      </c>
      <c r="C163" s="11"/>
      <c r="D163" s="11"/>
      <c r="E163" s="11"/>
      <c r="F163" s="11"/>
      <c r="G163" s="25" t="s">
        <v>27</v>
      </c>
      <c r="H163" s="28" t="s">
        <v>26</v>
      </c>
      <c r="I163" s="28"/>
      <c r="J163" s="8"/>
      <c r="K163" s="29">
        <f>K170+K164</f>
        <v>433114</v>
      </c>
      <c r="L163" s="29">
        <f>L170+L164</f>
        <v>335956.74</v>
      </c>
      <c r="M163" s="27">
        <f>K163-L163</f>
        <v>97157.26000000001</v>
      </c>
    </row>
    <row r="164" spans="2:13" s="1" customFormat="1" ht="12.75">
      <c r="B164" s="20" t="s">
        <v>152</v>
      </c>
      <c r="C164" s="11"/>
      <c r="D164" s="11"/>
      <c r="E164" s="11"/>
      <c r="F164" s="11"/>
      <c r="G164" s="25" t="s">
        <v>27</v>
      </c>
      <c r="H164" s="28" t="s">
        <v>153</v>
      </c>
      <c r="I164" s="28"/>
      <c r="J164" s="28"/>
      <c r="K164" s="29">
        <f>K165</f>
        <v>213114</v>
      </c>
      <c r="L164" s="29">
        <f>L165</f>
        <v>202885.92</v>
      </c>
      <c r="M164" s="27">
        <f aca="true" t="shared" si="21" ref="M164:M169">K164-L164</f>
        <v>10228.079999999987</v>
      </c>
    </row>
    <row r="165" spans="2:13" s="1" customFormat="1" ht="25.5">
      <c r="B165" s="10" t="s">
        <v>151</v>
      </c>
      <c r="C165" s="11"/>
      <c r="D165" s="11"/>
      <c r="E165" s="11"/>
      <c r="F165" s="11"/>
      <c r="G165" s="7" t="s">
        <v>27</v>
      </c>
      <c r="H165" s="8" t="s">
        <v>153</v>
      </c>
      <c r="I165" s="8" t="s">
        <v>102</v>
      </c>
      <c r="J165" s="8"/>
      <c r="K165" s="2">
        <f aca="true" t="shared" si="22" ref="K165:L168">K166</f>
        <v>213114</v>
      </c>
      <c r="L165" s="2">
        <f t="shared" si="22"/>
        <v>202885.92</v>
      </c>
      <c r="M165" s="2">
        <f t="shared" si="21"/>
        <v>10228.079999999987</v>
      </c>
    </row>
    <row r="166" spans="2:13" s="4" customFormat="1" ht="12.75">
      <c r="B166" s="5" t="s">
        <v>104</v>
      </c>
      <c r="C166" s="24"/>
      <c r="D166" s="24"/>
      <c r="E166" s="24"/>
      <c r="F166" s="24"/>
      <c r="G166" s="7" t="s">
        <v>27</v>
      </c>
      <c r="H166" s="8" t="s">
        <v>153</v>
      </c>
      <c r="I166" s="8" t="s">
        <v>103</v>
      </c>
      <c r="J166" s="8"/>
      <c r="K166" s="2">
        <f t="shared" si="22"/>
        <v>213114</v>
      </c>
      <c r="L166" s="2">
        <f t="shared" si="22"/>
        <v>202885.92</v>
      </c>
      <c r="M166" s="2">
        <f t="shared" si="21"/>
        <v>10228.079999999987</v>
      </c>
    </row>
    <row r="167" spans="2:13" s="4" customFormat="1" ht="12.75">
      <c r="B167" s="5" t="s">
        <v>155</v>
      </c>
      <c r="C167" s="24"/>
      <c r="D167" s="24"/>
      <c r="E167" s="24"/>
      <c r="F167" s="24"/>
      <c r="G167" s="7" t="s">
        <v>27</v>
      </c>
      <c r="H167" s="8" t="s">
        <v>153</v>
      </c>
      <c r="I167" s="8" t="s">
        <v>154</v>
      </c>
      <c r="J167" s="8"/>
      <c r="K167" s="2">
        <f t="shared" si="22"/>
        <v>213114</v>
      </c>
      <c r="L167" s="2">
        <f t="shared" si="22"/>
        <v>202885.92</v>
      </c>
      <c r="M167" s="2">
        <f t="shared" si="21"/>
        <v>10228.079999999987</v>
      </c>
    </row>
    <row r="168" spans="2:13" s="4" customFormat="1" ht="12.75">
      <c r="B168" s="30" t="s">
        <v>49</v>
      </c>
      <c r="C168" s="24"/>
      <c r="D168" s="24"/>
      <c r="E168" s="24"/>
      <c r="F168" s="24"/>
      <c r="G168" s="7" t="s">
        <v>27</v>
      </c>
      <c r="H168" s="8" t="s">
        <v>153</v>
      </c>
      <c r="I168" s="8" t="s">
        <v>154</v>
      </c>
      <c r="J168" s="8" t="s">
        <v>19</v>
      </c>
      <c r="K168" s="2">
        <f t="shared" si="22"/>
        <v>213114</v>
      </c>
      <c r="L168" s="2">
        <f t="shared" si="22"/>
        <v>202885.92</v>
      </c>
      <c r="M168" s="2">
        <f t="shared" si="21"/>
        <v>10228.079999999987</v>
      </c>
    </row>
    <row r="169" spans="2:13" s="4" customFormat="1" ht="12.75">
      <c r="B169" s="30" t="s">
        <v>34</v>
      </c>
      <c r="C169" s="24"/>
      <c r="D169" s="24"/>
      <c r="E169" s="24"/>
      <c r="F169" s="24"/>
      <c r="G169" s="7" t="s">
        <v>27</v>
      </c>
      <c r="H169" s="8" t="s">
        <v>153</v>
      </c>
      <c r="I169" s="8" t="s">
        <v>154</v>
      </c>
      <c r="J169" s="8" t="s">
        <v>36</v>
      </c>
      <c r="K169" s="2">
        <v>213114</v>
      </c>
      <c r="L169" s="2">
        <v>202885.92</v>
      </c>
      <c r="M169" s="2">
        <f t="shared" si="21"/>
        <v>10228.079999999987</v>
      </c>
    </row>
    <row r="170" spans="2:13" s="1" customFormat="1" ht="12.75">
      <c r="B170" s="20" t="s">
        <v>130</v>
      </c>
      <c r="C170" s="11"/>
      <c r="D170" s="11"/>
      <c r="E170" s="11"/>
      <c r="F170" s="11"/>
      <c r="G170" s="25" t="s">
        <v>27</v>
      </c>
      <c r="H170" s="28" t="s">
        <v>131</v>
      </c>
      <c r="I170" s="28"/>
      <c r="J170" s="28"/>
      <c r="K170" s="29">
        <f>K171</f>
        <v>220000</v>
      </c>
      <c r="L170" s="29">
        <f>L171</f>
        <v>133070.82</v>
      </c>
      <c r="M170" s="27">
        <f aca="true" t="shared" si="23" ref="M170:M175">K170-L170</f>
        <v>86929.18</v>
      </c>
    </row>
    <row r="171" spans="2:13" s="1" customFormat="1" ht="25.5">
      <c r="B171" s="10" t="s">
        <v>151</v>
      </c>
      <c r="C171" s="11"/>
      <c r="D171" s="11"/>
      <c r="E171" s="11"/>
      <c r="F171" s="11"/>
      <c r="G171" s="7" t="s">
        <v>27</v>
      </c>
      <c r="H171" s="8" t="s">
        <v>131</v>
      </c>
      <c r="I171" s="8" t="s">
        <v>102</v>
      </c>
      <c r="J171" s="8"/>
      <c r="K171" s="2">
        <f aca="true" t="shared" si="24" ref="K171:L174">K172</f>
        <v>220000</v>
      </c>
      <c r="L171" s="2">
        <f t="shared" si="24"/>
        <v>133070.82</v>
      </c>
      <c r="M171" s="2">
        <f t="shared" si="23"/>
        <v>86929.18</v>
      </c>
    </row>
    <row r="172" spans="2:13" s="4" customFormat="1" ht="12.75">
      <c r="B172" s="5" t="s">
        <v>104</v>
      </c>
      <c r="C172" s="24"/>
      <c r="D172" s="24"/>
      <c r="E172" s="24"/>
      <c r="F172" s="24"/>
      <c r="G172" s="7" t="s">
        <v>27</v>
      </c>
      <c r="H172" s="8" t="s">
        <v>131</v>
      </c>
      <c r="I172" s="8" t="s">
        <v>103</v>
      </c>
      <c r="J172" s="8"/>
      <c r="K172" s="2">
        <f t="shared" si="24"/>
        <v>220000</v>
      </c>
      <c r="L172" s="2">
        <f t="shared" si="24"/>
        <v>133070.82</v>
      </c>
      <c r="M172" s="2">
        <f t="shared" si="23"/>
        <v>86929.18</v>
      </c>
    </row>
    <row r="173" spans="2:13" s="4" customFormat="1" ht="63.75">
      <c r="B173" s="5" t="s">
        <v>133</v>
      </c>
      <c r="C173" s="24"/>
      <c r="D173" s="24"/>
      <c r="E173" s="24"/>
      <c r="F173" s="24"/>
      <c r="G173" s="7" t="s">
        <v>27</v>
      </c>
      <c r="H173" s="8" t="s">
        <v>131</v>
      </c>
      <c r="I173" s="8" t="s">
        <v>132</v>
      </c>
      <c r="J173" s="8"/>
      <c r="K173" s="2">
        <f t="shared" si="24"/>
        <v>220000</v>
      </c>
      <c r="L173" s="2">
        <f t="shared" si="24"/>
        <v>133070.82</v>
      </c>
      <c r="M173" s="2">
        <f t="shared" si="23"/>
        <v>86929.18</v>
      </c>
    </row>
    <row r="174" spans="2:13" s="4" customFormat="1" ht="12.75">
      <c r="B174" s="30" t="s">
        <v>49</v>
      </c>
      <c r="C174" s="24"/>
      <c r="D174" s="24"/>
      <c r="E174" s="24"/>
      <c r="F174" s="24"/>
      <c r="G174" s="7" t="s">
        <v>27</v>
      </c>
      <c r="H174" s="8" t="s">
        <v>131</v>
      </c>
      <c r="I174" s="8" t="s">
        <v>132</v>
      </c>
      <c r="J174" s="8" t="s">
        <v>19</v>
      </c>
      <c r="K174" s="2">
        <f t="shared" si="24"/>
        <v>220000</v>
      </c>
      <c r="L174" s="2">
        <f t="shared" si="24"/>
        <v>133070.82</v>
      </c>
      <c r="M174" s="2">
        <f t="shared" si="23"/>
        <v>86929.18</v>
      </c>
    </row>
    <row r="175" spans="2:13" s="4" customFormat="1" ht="12.75">
      <c r="B175" s="30" t="s">
        <v>34</v>
      </c>
      <c r="C175" s="24"/>
      <c r="D175" s="24"/>
      <c r="E175" s="24"/>
      <c r="F175" s="24"/>
      <c r="G175" s="7" t="s">
        <v>27</v>
      </c>
      <c r="H175" s="8" t="s">
        <v>131</v>
      </c>
      <c r="I175" s="8" t="s">
        <v>132</v>
      </c>
      <c r="J175" s="8" t="s">
        <v>36</v>
      </c>
      <c r="K175" s="2">
        <v>220000</v>
      </c>
      <c r="L175" s="2">
        <v>133070.82</v>
      </c>
      <c r="M175" s="2">
        <f t="shared" si="23"/>
        <v>86929.18</v>
      </c>
    </row>
    <row r="176" spans="2:13" s="1" customFormat="1" ht="12.75">
      <c r="B176" s="41" t="s">
        <v>156</v>
      </c>
      <c r="C176" s="11"/>
      <c r="D176" s="11"/>
      <c r="E176" s="11"/>
      <c r="F176" s="11"/>
      <c r="G176" s="25" t="s">
        <v>27</v>
      </c>
      <c r="H176" s="28" t="s">
        <v>157</v>
      </c>
      <c r="I176" s="28"/>
      <c r="J176" s="8"/>
      <c r="K176" s="29">
        <f>K177</f>
        <v>102000</v>
      </c>
      <c r="L176" s="29">
        <f>L177</f>
        <v>99904.24</v>
      </c>
      <c r="M176" s="27">
        <f aca="true" t="shared" si="25" ref="M176:M183">K176-L176</f>
        <v>2095.7599999999948</v>
      </c>
    </row>
    <row r="177" spans="2:13" s="1" customFormat="1" ht="12.75">
      <c r="B177" s="20" t="s">
        <v>158</v>
      </c>
      <c r="C177" s="11"/>
      <c r="D177" s="11"/>
      <c r="E177" s="11"/>
      <c r="F177" s="11"/>
      <c r="G177" s="25" t="s">
        <v>27</v>
      </c>
      <c r="H177" s="28" t="s">
        <v>159</v>
      </c>
      <c r="I177" s="28"/>
      <c r="J177" s="28"/>
      <c r="K177" s="29">
        <f>K178</f>
        <v>102000</v>
      </c>
      <c r="L177" s="29">
        <f>L178</f>
        <v>99904.24</v>
      </c>
      <c r="M177" s="27">
        <f t="shared" si="25"/>
        <v>2095.7599999999948</v>
      </c>
    </row>
    <row r="178" spans="2:13" s="1" customFormat="1" ht="25.5">
      <c r="B178" s="10" t="s">
        <v>163</v>
      </c>
      <c r="C178" s="11"/>
      <c r="D178" s="11"/>
      <c r="E178" s="11"/>
      <c r="F178" s="11"/>
      <c r="G178" s="7" t="s">
        <v>27</v>
      </c>
      <c r="H178" s="8" t="s">
        <v>159</v>
      </c>
      <c r="I178" s="8" t="s">
        <v>160</v>
      </c>
      <c r="J178" s="8"/>
      <c r="K178" s="2">
        <f aca="true" t="shared" si="26" ref="K178:L181">K179</f>
        <v>102000</v>
      </c>
      <c r="L178" s="2">
        <f t="shared" si="26"/>
        <v>99904.24</v>
      </c>
      <c r="M178" s="2">
        <f t="shared" si="25"/>
        <v>2095.7599999999948</v>
      </c>
    </row>
    <row r="179" spans="2:13" s="4" customFormat="1" ht="12.75">
      <c r="B179" s="5" t="s">
        <v>165</v>
      </c>
      <c r="C179" s="24"/>
      <c r="D179" s="24"/>
      <c r="E179" s="24"/>
      <c r="F179" s="24"/>
      <c r="G179" s="7" t="s">
        <v>27</v>
      </c>
      <c r="H179" s="8" t="s">
        <v>159</v>
      </c>
      <c r="I179" s="8" t="s">
        <v>161</v>
      </c>
      <c r="J179" s="8"/>
      <c r="K179" s="2">
        <f t="shared" si="26"/>
        <v>102000</v>
      </c>
      <c r="L179" s="2">
        <f t="shared" si="26"/>
        <v>99904.24</v>
      </c>
      <c r="M179" s="2">
        <f t="shared" si="25"/>
        <v>2095.7599999999948</v>
      </c>
    </row>
    <row r="180" spans="2:13" s="4" customFormat="1" ht="12.75">
      <c r="B180" s="5" t="s">
        <v>164</v>
      </c>
      <c r="C180" s="24"/>
      <c r="D180" s="24"/>
      <c r="E180" s="24"/>
      <c r="F180" s="24"/>
      <c r="G180" s="7" t="s">
        <v>27</v>
      </c>
      <c r="H180" s="8" t="s">
        <v>159</v>
      </c>
      <c r="I180" s="8" t="s">
        <v>162</v>
      </c>
      <c r="J180" s="8"/>
      <c r="K180" s="2">
        <f t="shared" si="26"/>
        <v>102000</v>
      </c>
      <c r="L180" s="2">
        <f t="shared" si="26"/>
        <v>99904.24</v>
      </c>
      <c r="M180" s="2">
        <f t="shared" si="25"/>
        <v>2095.7599999999948</v>
      </c>
    </row>
    <row r="181" spans="2:13" s="4" customFormat="1" ht="25.5">
      <c r="B181" s="30" t="s">
        <v>46</v>
      </c>
      <c r="C181" s="24"/>
      <c r="D181" s="24"/>
      <c r="E181" s="24"/>
      <c r="F181" s="24"/>
      <c r="G181" s="7" t="s">
        <v>27</v>
      </c>
      <c r="H181" s="8" t="s">
        <v>159</v>
      </c>
      <c r="I181" s="8" t="s">
        <v>162</v>
      </c>
      <c r="J181" s="8" t="s">
        <v>43</v>
      </c>
      <c r="K181" s="2">
        <f t="shared" si="26"/>
        <v>102000</v>
      </c>
      <c r="L181" s="2">
        <f t="shared" si="26"/>
        <v>99904.24</v>
      </c>
      <c r="M181" s="2">
        <f t="shared" si="25"/>
        <v>2095.7599999999948</v>
      </c>
    </row>
    <row r="182" spans="2:13" s="4" customFormat="1" ht="25.5">
      <c r="B182" s="30" t="s">
        <v>47</v>
      </c>
      <c r="C182" s="24"/>
      <c r="D182" s="24"/>
      <c r="E182" s="24"/>
      <c r="F182" s="24"/>
      <c r="G182" s="7" t="s">
        <v>27</v>
      </c>
      <c r="H182" s="8" t="s">
        <v>159</v>
      </c>
      <c r="I182" s="8" t="s">
        <v>162</v>
      </c>
      <c r="J182" s="8" t="s">
        <v>44</v>
      </c>
      <c r="K182" s="2">
        <f>K183</f>
        <v>102000</v>
      </c>
      <c r="L182" s="2">
        <f>L183</f>
        <v>99904.24</v>
      </c>
      <c r="M182" s="2">
        <f t="shared" si="25"/>
        <v>2095.7599999999948</v>
      </c>
    </row>
    <row r="183" spans="2:13" s="4" customFormat="1" ht="25.5">
      <c r="B183" s="30" t="s">
        <v>58</v>
      </c>
      <c r="C183" s="24"/>
      <c r="D183" s="24"/>
      <c r="E183" s="24"/>
      <c r="F183" s="24"/>
      <c r="G183" s="7" t="s">
        <v>27</v>
      </c>
      <c r="H183" s="8" t="s">
        <v>159</v>
      </c>
      <c r="I183" s="8" t="s">
        <v>162</v>
      </c>
      <c r="J183" s="8" t="s">
        <v>53</v>
      </c>
      <c r="K183" s="2">
        <v>102000</v>
      </c>
      <c r="L183" s="2">
        <v>99904.24</v>
      </c>
      <c r="M183" s="2">
        <f t="shared" si="25"/>
        <v>2095.7599999999948</v>
      </c>
    </row>
    <row r="184" spans="2:13" ht="12.75">
      <c r="B184" s="42" t="s">
        <v>1</v>
      </c>
      <c r="C184" s="41"/>
      <c r="D184" s="41"/>
      <c r="E184" s="41"/>
      <c r="F184" s="41"/>
      <c r="G184" s="43"/>
      <c r="H184" s="44"/>
      <c r="I184" s="28"/>
      <c r="J184" s="44"/>
      <c r="K184" s="29">
        <f>K11</f>
        <v>14457024.76</v>
      </c>
      <c r="L184" s="29">
        <f>L11</f>
        <v>12434319.16</v>
      </c>
      <c r="M184" s="27">
        <f>K184-L184</f>
        <v>2022705.5999999996</v>
      </c>
    </row>
  </sheetData>
  <sheetProtection/>
  <mergeCells count="11">
    <mergeCell ref="G8:G10"/>
    <mergeCell ref="J1:M2"/>
    <mergeCell ref="H8:H10"/>
    <mergeCell ref="K8:K10"/>
    <mergeCell ref="L8:L10"/>
    <mergeCell ref="I8:I10"/>
    <mergeCell ref="J8:J10"/>
    <mergeCell ref="M8:M10"/>
    <mergeCell ref="B4:M6"/>
    <mergeCell ref="B3:J3"/>
    <mergeCell ref="B8:B10"/>
  </mergeCells>
  <printOptions horizontalCentered="1"/>
  <pageMargins left="0.7874015748031497" right="0.1968503937007874" top="0.7874015748031497" bottom="0.7874015748031497" header="0" footer="0"/>
  <pageSetup firstPageNumber="24" useFirstPageNumber="1" fitToHeight="11" horizontalDpi="600" verticalDpi="600" orientation="portrait" paperSize="9" scale="72" r:id="rId1"/>
  <rowBreaks count="1" manualBreakCount="1">
    <brk id="44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Main</dc:creator>
  <cp:keywords/>
  <dc:description/>
  <cp:lastModifiedBy>Пользователь</cp:lastModifiedBy>
  <cp:lastPrinted>2018-01-24T08:57:23Z</cp:lastPrinted>
  <dcterms:created xsi:type="dcterms:W3CDTF">2009-02-03T11:21:42Z</dcterms:created>
  <dcterms:modified xsi:type="dcterms:W3CDTF">2018-01-24T09:03:02Z</dcterms:modified>
  <cp:category/>
  <cp:version/>
  <cp:contentType/>
  <cp:contentStatus/>
</cp:coreProperties>
</file>