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266" windowWidth="15195" windowHeight="9975" activeTab="0"/>
  </bookViews>
  <sheets>
    <sheet name="анализ 1" sheetId="1" r:id="rId1"/>
  </sheets>
  <definedNames>
    <definedName name="_xlnm.Print_Titles" localSheetId="0">'анализ 1'!$8:$10</definedName>
    <definedName name="_xlnm.Print_Area" localSheetId="0">'анализ 1'!$A$1:$M$161</definedName>
  </definedNames>
  <calcPr fullCalcOnLoad="1"/>
</workbook>
</file>

<file path=xl/sharedStrings.xml><?xml version="1.0" encoding="utf-8"?>
<sst xmlns="http://schemas.openxmlformats.org/spreadsheetml/2006/main" count="662" uniqueCount="189">
  <si>
    <t>0503</t>
  </si>
  <si>
    <t>ВСЕГО:</t>
  </si>
  <si>
    <t>Наименование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</si>
  <si>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</si>
  <si>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</si>
  <si>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</si>
  <si>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Центральный аппарат</t>
  </si>
  <si>
    <t>Выполнение других обязательств государства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</si>
  <si>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</si>
  <si>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</si>
  <si>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</si>
  <si>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Социальная политика</t>
  </si>
  <si>
    <t>(рублей)</t>
  </si>
  <si>
    <t>КГРБС</t>
  </si>
  <si>
    <t>Раздел, подраздел</t>
  </si>
  <si>
    <t>Целевая статья</t>
  </si>
  <si>
    <t>Вид расходов</t>
  </si>
  <si>
    <t>0100</t>
  </si>
  <si>
    <t>0104</t>
  </si>
  <si>
    <t>500</t>
  </si>
  <si>
    <t>0400</t>
  </si>
  <si>
    <t>0409</t>
  </si>
  <si>
    <t>0412</t>
  </si>
  <si>
    <t>0500</t>
  </si>
  <si>
    <t>0113</t>
  </si>
  <si>
    <t>Дорожное хозяйство (дорожные фонды)</t>
  </si>
  <si>
    <t>1000</t>
  </si>
  <si>
    <t>003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</si>
  <si>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</si>
  <si>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</si>
  <si>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</si>
  <si>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</si>
  <si>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0200</t>
  </si>
  <si>
    <t>0203</t>
  </si>
  <si>
    <t>Иные межбюджетные трансферты</t>
  </si>
  <si>
    <t>Благоустройство</t>
  </si>
  <si>
    <t>540</t>
  </si>
  <si>
    <t>100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</si>
  <si>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</si>
  <si>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</si>
  <si>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</si>
  <si>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800</t>
  </si>
  <si>
    <t>Иные бюджетные ассигнования</t>
  </si>
  <si>
    <t>200</t>
  </si>
  <si>
    <t>240</t>
  </si>
  <si>
    <t>850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</si>
  <si>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</si>
  <si>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</si>
  <si>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</si>
  <si>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Межбюджетные трансферты</t>
  </si>
  <si>
    <t>Непрограммные расходы сельского поселения</t>
  </si>
  <si>
    <t>Непрограммные расходы федеральных органов исполнительной власти</t>
  </si>
  <si>
    <t>Поддержка дорожного хозяйства</t>
  </si>
  <si>
    <t>244</t>
  </si>
  <si>
    <t>121</t>
  </si>
  <si>
    <t>242</t>
  </si>
  <si>
    <t>Фонд оплаты труда государственных (муниципальных) органов и взносы по обязательному социальному страхованию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</si>
  <si>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</si>
  <si>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</si>
  <si>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Уплата прочих налогов, сборов и иных платежей</t>
  </si>
  <si>
    <t>852</t>
  </si>
  <si>
    <t>Отклонения</t>
  </si>
  <si>
    <t>0501</t>
  </si>
  <si>
    <t>Мероприятия по содержанию общего имущества не  приватизированного жилого фонда в многоквартирных домах</t>
  </si>
  <si>
    <t xml:space="preserve">003 </t>
  </si>
  <si>
    <t>600</t>
  </si>
  <si>
    <t>Субсидии отдельным общественным организациям и иным некоммерческим объединениям</t>
  </si>
  <si>
    <t>Предоставление субсидий бюджетным, автономным учреждениям и иным некоммерческим организациям</t>
  </si>
  <si>
    <t>Функционирование законодательных (представительных) органов государственной власти и представительных органов муниципального образования</t>
  </si>
  <si>
    <t>0103</t>
  </si>
  <si>
    <t>Непрограммые расходы сельского поселения</t>
  </si>
  <si>
    <t>90 0 00 00000</t>
  </si>
  <si>
    <t>90 0 00 00150</t>
  </si>
  <si>
    <t>Иные межбюджетные трансферты на осуществление переданных полномочий по осуществлению внешнего муниципального финансового контроля</t>
  </si>
  <si>
    <t>74 0 00 00000</t>
  </si>
  <si>
    <t>74 0 00 00400</t>
  </si>
  <si>
    <t xml:space="preserve">74 0 00 00400 </t>
  </si>
  <si>
    <t>129</t>
  </si>
  <si>
    <r>
  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  </r>
    <r>
      <rPr>
        <sz val="10"/>
        <rFont val="Times New Roman"/>
        <family val="1"/>
      </rPr>
      <t xml:space="preserve"> </t>
    </r>
  </si>
  <si>
    <t>74 0 00 00450</t>
  </si>
  <si>
    <t>90 0 00 00920</t>
  </si>
  <si>
    <t>99 9 00 00000</t>
  </si>
  <si>
    <t>99 9 00 51180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</si>
  <si>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</si>
  <si>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04 0 00 00000</t>
  </si>
  <si>
    <t>04 1 00 00000</t>
  </si>
  <si>
    <t>04 1 01 00000</t>
  </si>
  <si>
    <t>Основное мероприятие "Ремонт и содержание автомобильных дорог"</t>
  </si>
  <si>
    <t>04 1 01 04090</t>
  </si>
  <si>
    <t>01 0 00 00000</t>
  </si>
  <si>
    <t>01 0 01 00000</t>
  </si>
  <si>
    <t>Основное мероприятие "Развитие потребительской кооперации"</t>
  </si>
  <si>
    <t>01 0 01 04000</t>
  </si>
  <si>
    <t>50 0 00 00000</t>
  </si>
  <si>
    <t>30 0 00 00000</t>
  </si>
  <si>
    <t>05 0 00 00000</t>
  </si>
  <si>
    <t>05 0 01 00000</t>
  </si>
  <si>
    <t>Основное мероприятие "Реализация мероприятий по повышению уровня благоустройства территорий"</t>
  </si>
  <si>
    <t>05 0 01 02110</t>
  </si>
  <si>
    <t>Организация сбора и вывоза ТБО</t>
  </si>
  <si>
    <t>05 0 01 04250</t>
  </si>
  <si>
    <t>Содержание мест захоронения</t>
  </si>
  <si>
    <t>20 0 00 00000</t>
  </si>
  <si>
    <t>20 0 01 00000</t>
  </si>
  <si>
    <t>Основное мероприятие "Социальная поддержка граждан"</t>
  </si>
  <si>
    <t>05 0 01 01250</t>
  </si>
  <si>
    <t>Уличное освещение</t>
  </si>
  <si>
    <t>Культура и кинематография</t>
  </si>
  <si>
    <t>0800</t>
  </si>
  <si>
    <t xml:space="preserve">Культура  </t>
  </si>
  <si>
    <t>0801</t>
  </si>
  <si>
    <t>08 0 00 00000</t>
  </si>
  <si>
    <t>08 1 00 00000</t>
  </si>
  <si>
    <t>Подпрограмма "Развитие учреждений культуры"</t>
  </si>
  <si>
    <t>08 1 01 00000</t>
  </si>
  <si>
    <t>Основное мероприятие "Развитие учреждений культуры"</t>
  </si>
  <si>
    <t>08 1 01 00260</t>
  </si>
  <si>
    <t>Расходы на обеспечение деятельности муниципальных учреждений культуры</t>
  </si>
  <si>
    <t>110</t>
  </si>
  <si>
    <t>111</t>
  </si>
  <si>
    <t>119</t>
  </si>
  <si>
    <t xml:space="preserve"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
</t>
  </si>
  <si>
    <t>Расходы на выплаты персоналу казенных учреждений</t>
  </si>
  <si>
    <t>Фонд оплаты труда учреждений</t>
  </si>
  <si>
    <t xml:space="preserve"> Взносы по обязательному социальному страхованию на выплаты по оплате труда работников и иные выплаты работникам учреждений</t>
  </si>
  <si>
    <t>08 2 00 00000</t>
  </si>
  <si>
    <t>Подпрограмма "Организация и проведение мероприятий в сфере культуры, искусства и кинематографии"</t>
  </si>
  <si>
    <t>08 2 01 00000</t>
  </si>
  <si>
    <t>Основное мероприятие "Организация и проведение мероприятий в сфере культуры, искусства и кинематографии"</t>
  </si>
  <si>
    <t>08 2 01 00260</t>
  </si>
  <si>
    <t>Социальное обеспечение населения</t>
  </si>
  <si>
    <t>1003</t>
  </si>
  <si>
    <t>20 0 01 00910</t>
  </si>
  <si>
    <t>Оказание мер социальной поддержки по оплате жилищно-коммунальных услуг в соответствии с Законом Калужской области от 30.12.2004 №13-ОЗ "О мерах социальной поддержки специалистов, работающих в сельской местности, а также специалистов вышедших на пенсию"</t>
  </si>
  <si>
    <t>Резервные фонды</t>
  </si>
  <si>
    <t>0111</t>
  </si>
  <si>
    <t>90 0 00 00600</t>
  </si>
  <si>
    <t>870</t>
  </si>
  <si>
    <t>Резервные фонды местных администраций</t>
  </si>
  <si>
    <t>Резервные средства</t>
  </si>
  <si>
    <t>05 0 01 05250</t>
  </si>
  <si>
    <t>Прочие мероприятия по благоустройству</t>
  </si>
  <si>
    <t>АДМИНИСТРАЦИЯ СЕЛЬСКОГО ПОСЕЛЕНИЯ "СЕЛО КУДИНОВО"</t>
  </si>
  <si>
    <t>Муниципальная программа "Развитие дорожного хозяйства в сельском поселении "Село Кудиново"</t>
  </si>
  <si>
    <t>Подпрограмма "Совершенствование и развитие сети автомобильных дорог сельского поселения "Село Кудиново"</t>
  </si>
  <si>
    <t>Муниципальная программа "Развитие потребительской кооперации в сельском поселении "Село Кудиново"</t>
  </si>
  <si>
    <t>Муниципальная программа "Территориальное планирование сельского поселения "Село Кудиново"</t>
  </si>
  <si>
    <t>Реализация мероприятий по внесению изменений в генеральные планы и правила по землепользованию и землеустройству сельского поселения "Село Кудиново"</t>
  </si>
  <si>
    <t>Муниципальная программа "Содержание общего имущества не приватизированного жилого фонда в многоквартирных домах на территории сельского поселения "Село Кудиново"</t>
  </si>
  <si>
    <t>Муниципальная программа "Благоустройство территории в сельском поселении "Село Кудиново"</t>
  </si>
  <si>
    <t>Муниципальная программа "Развитие культуры в сельском поселении "Село Кудиново"</t>
  </si>
  <si>
    <t>Муниципальная программа "Социальная поддержка граждан  в сельском поселении  "Село Кудиново"</t>
  </si>
  <si>
    <t>Пенсионное обеспечение</t>
  </si>
  <si>
    <t>1001</t>
  </si>
  <si>
    <t>20 0 01 01100</t>
  </si>
  <si>
    <t>Доплата к пенсиям государственных и муниципальных служащих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</si>
  <si>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</si>
  <si>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</si>
  <si>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</si>
  <si>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</si>
  <si>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02 0 00 00000</t>
  </si>
  <si>
    <t>02 0 01 00000</t>
  </si>
  <si>
    <t>02 0 01 11050</t>
  </si>
  <si>
    <t>Муниципальная программа  "Развитие физической культуры и спорта в сельском поселении "Село Кудиново"</t>
  </si>
  <si>
    <t xml:space="preserve"> Мероприятия в области  физической культуры и спорта</t>
  </si>
  <si>
    <t>Основное мероприятие "Развитие физической культуры и спорта"</t>
  </si>
  <si>
    <t>0112</t>
  </si>
  <si>
    <t>90 0 00 02000</t>
  </si>
  <si>
    <t>Оценка недвижимости, признание прав и регулирование отношений по государственной и муниципальной собственности</t>
  </si>
  <si>
    <t>Жилищное хозяйство</t>
  </si>
  <si>
    <t>Приложение №2 к Постановлению Администрации сельского поселения "Село Кудиново" №_____ от ____________2017 года</t>
  </si>
  <si>
    <t>Исполнение расходов бюджета сельского поселения "Село Кудиново" по разделам, подразделам, целевым статьям и видам расходов классификации расходов бюджетов в ведомственной структуре расходов                                                                                                                                  за 1 квартал 2017 года</t>
  </si>
  <si>
    <t>Утверждено на 2017 год</t>
  </si>
  <si>
    <t>Исполнено на 01.04.2017</t>
  </si>
  <si>
    <t>Муниципальная программа "Развитие муниципальной службы в сельском поселении "Село Кудиново"</t>
  </si>
  <si>
    <t>830</t>
  </si>
  <si>
    <t>831</t>
  </si>
  <si>
    <t>853</t>
  </si>
  <si>
    <t>Исполнение судебных актов Российской Федерации
и мировых соглашений по возмещению причиненного вреда</t>
  </si>
  <si>
    <t xml:space="preserve">Исполнение судебных актов  </t>
  </si>
  <si>
    <t>Уплата иных платежей</t>
  </si>
  <si>
    <t>631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</si>
  <si>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</si>
  <si>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50 0 01 00000</t>
  </si>
  <si>
    <t>50 0 01 00610</t>
  </si>
  <si>
    <t>Основное мероприятие "Обеспечение рационального, эффективного использования земельных участков, находящихся в собственности сельского поселения"</t>
  </si>
  <si>
    <t>30 0 01 00000</t>
  </si>
  <si>
    <t>30 0 01 00030</t>
  </si>
  <si>
    <t>Основное мероприятие "Содержание общего имущества в многоквартирных домах"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</si>
</sst>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#,##0.00_ ;\-#,##0.00\ "/>
    <numFmt numFmtId="166" formatCode="#,##0.000"/>
    <numFmt numFmtId="167" formatCode="#,##0.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49" fontId="1" fillId="0" borderId="10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/>
    </xf>
    <xf numFmtId="4" fontId="1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4" fontId="1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wrapText="1"/>
    </xf>
    <xf numFmtId="0" fontId="2" fillId="12" borderId="10" xfId="0" applyFont="1" applyFill="1" applyBorder="1" applyAlignment="1">
      <alignment horizontal="left" vertical="center" wrapText="1"/>
    </xf>
    <xf numFmtId="4" fontId="2" fillId="12" borderId="10" xfId="0" applyNumberFormat="1" applyFont="1" applyFill="1" applyBorder="1" applyAlignment="1">
      <alignment/>
    </xf>
    <xf numFmtId="49" fontId="2" fillId="12" borderId="10" xfId="0" applyNumberFormat="1" applyFont="1" applyFill="1" applyBorder="1" applyAlignment="1">
      <alignment vertical="center"/>
    </xf>
    <xf numFmtId="49" fontId="2" fillId="12" borderId="10" xfId="0" applyNumberFormat="1" applyFont="1" applyFill="1" applyBorder="1" applyAlignment="1">
      <alignment horizontal="left" vertical="center"/>
    </xf>
    <xf numFmtId="4" fontId="2" fillId="12" borderId="10" xfId="0" applyNumberFormat="1" applyFont="1" applyFill="1" applyBorder="1" applyAlignment="1">
      <alignment horizontal="right" vertical="center"/>
    </xf>
    <xf numFmtId="0" fontId="2" fillId="18" borderId="10" xfId="0" applyFont="1" applyFill="1" applyBorder="1" applyAlignment="1">
      <alignment horizontal="left" vertical="center" wrapText="1"/>
    </xf>
    <xf numFmtId="4" fontId="2" fillId="18" borderId="10" xfId="0" applyNumberFormat="1" applyFont="1" applyFill="1" applyBorder="1" applyAlignment="1">
      <alignment/>
    </xf>
    <xf numFmtId="49" fontId="2" fillId="18" borderId="10" xfId="0" applyNumberFormat="1" applyFont="1" applyFill="1" applyBorder="1" applyAlignment="1">
      <alignment vertical="center"/>
    </xf>
    <xf numFmtId="49" fontId="2" fillId="18" borderId="10" xfId="0" applyNumberFormat="1" applyFont="1" applyFill="1" applyBorder="1" applyAlignment="1">
      <alignment horizontal="left" vertical="center"/>
    </xf>
    <xf numFmtId="4" fontId="2" fillId="18" borderId="10" xfId="0" applyNumberFormat="1" applyFont="1" applyFill="1" applyBorder="1" applyAlignment="1">
      <alignment horizontal="right" vertical="center"/>
    </xf>
    <xf numFmtId="0" fontId="2" fillId="6" borderId="10" xfId="0" applyFont="1" applyFill="1" applyBorder="1" applyAlignment="1">
      <alignment horizontal="left" vertical="center" wrapText="1"/>
    </xf>
    <xf numFmtId="4" fontId="2" fillId="6" borderId="10" xfId="0" applyNumberFormat="1" applyFont="1" applyFill="1" applyBorder="1" applyAlignment="1">
      <alignment/>
    </xf>
    <xf numFmtId="49" fontId="2" fillId="6" borderId="10" xfId="0" applyNumberFormat="1" applyFont="1" applyFill="1" applyBorder="1" applyAlignment="1">
      <alignment vertical="center"/>
    </xf>
    <xf numFmtId="49" fontId="2" fillId="6" borderId="10" xfId="0" applyNumberFormat="1" applyFont="1" applyFill="1" applyBorder="1" applyAlignment="1">
      <alignment horizontal="left" vertical="center"/>
    </xf>
    <xf numFmtId="4" fontId="2" fillId="6" borderId="10" xfId="0" applyNumberFormat="1" applyFont="1" applyFill="1" applyBorder="1" applyAlignment="1">
      <alignment horizontal="right" vertical="center"/>
    </xf>
    <xf numFmtId="4" fontId="2" fillId="6" borderId="10" xfId="0" applyNumberFormat="1" applyFont="1" applyFill="1" applyBorder="1" applyAlignment="1">
      <alignment horizontal="right" vertical="center"/>
    </xf>
    <xf numFmtId="0" fontId="2" fillId="12" borderId="10" xfId="0" applyFont="1" applyFill="1" applyBorder="1" applyAlignment="1">
      <alignment horizontal="left" vertical="center" wrapText="1"/>
    </xf>
    <xf numFmtId="4" fontId="2" fillId="12" borderId="10" xfId="0" applyNumberFormat="1" applyFont="1" applyFill="1" applyBorder="1" applyAlignment="1">
      <alignment/>
    </xf>
    <xf numFmtId="49" fontId="2" fillId="12" borderId="10" xfId="0" applyNumberFormat="1" applyFont="1" applyFill="1" applyBorder="1" applyAlignment="1">
      <alignment horizontal="left" vertical="center"/>
    </xf>
    <xf numFmtId="4" fontId="2" fillId="12" borderId="10" xfId="0" applyNumberFormat="1" applyFont="1" applyFill="1" applyBorder="1" applyAlignment="1">
      <alignment horizontal="right" vertical="center"/>
    </xf>
    <xf numFmtId="49" fontId="1" fillId="12" borderId="10" xfId="0" applyNumberFormat="1" applyFont="1" applyFill="1" applyBorder="1" applyAlignment="1">
      <alignment horizontal="left" vertical="center"/>
    </xf>
    <xf numFmtId="4" fontId="1" fillId="6" borderId="10" xfId="0" applyNumberFormat="1" applyFont="1" applyFill="1" applyBorder="1" applyAlignment="1">
      <alignment/>
    </xf>
    <xf numFmtId="0" fontId="2" fillId="12" borderId="10" xfId="0" applyFont="1" applyFill="1" applyBorder="1" applyAlignment="1">
      <alignment/>
    </xf>
    <xf numFmtId="0" fontId="2" fillId="18" borderId="10" xfId="0" applyFont="1" applyFill="1" applyBorder="1" applyAlignment="1">
      <alignment horizontal="left" vertical="center"/>
    </xf>
    <xf numFmtId="0" fontId="2" fillId="18" borderId="10" xfId="0" applyFont="1" applyFill="1" applyBorder="1" applyAlignment="1">
      <alignment/>
    </xf>
    <xf numFmtId="49" fontId="2" fillId="18" borderId="10" xfId="0" applyNumberFormat="1" applyFont="1" applyFill="1" applyBorder="1" applyAlignment="1">
      <alignment/>
    </xf>
    <xf numFmtId="49" fontId="2" fillId="18" borderId="10" xfId="0" applyNumberFormat="1" applyFont="1" applyFill="1" applyBorder="1" applyAlignment="1">
      <alignment horizontal="left"/>
    </xf>
    <xf numFmtId="49" fontId="2" fillId="18" borderId="10" xfId="0" applyNumberFormat="1" applyFont="1" applyFill="1" applyBorder="1" applyAlignment="1">
      <alignment horizontal="left" vertical="center"/>
    </xf>
    <xf numFmtId="4" fontId="2" fillId="18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/>
    </xf>
    <xf numFmtId="0" fontId="41" fillId="0" borderId="11" xfId="0" applyFont="1" applyBorder="1" applyAlignment="1">
      <alignment wrapText="1"/>
    </xf>
    <xf numFmtId="0" fontId="1" fillId="0" borderId="12" xfId="0" applyFont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wrapText="1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top" wrapText="1"/>
    </xf>
    <xf numFmtId="0" fontId="4" fillId="34" borderId="13" xfId="0" applyFont="1" applyFill="1" applyBorder="1" applyAlignment="1">
      <alignment horizontal="left" wrapText="1"/>
    </xf>
    <xf numFmtId="0" fontId="1" fillId="0" borderId="13" xfId="0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79"/>
  <sheetViews>
    <sheetView tabSelected="1" view="pageBreakPreview" zoomScaleNormal="75" zoomScaleSheetLayoutView="100" zoomScalePageLayoutView="0" workbookViewId="0" topLeftCell="B1">
      <selection activeCell="L157" sqref="L157"/>
    </sheetView>
  </sheetViews>
  <sheetFormatPr defaultColWidth="9.00390625" defaultRowHeight="12.75"/>
  <cols>
    <col min="1" max="1" width="4.25390625" style="1" customWidth="1"/>
    <col min="2" max="2" width="58.75390625" style="8" customWidth="1"/>
    <col min="3" max="6" width="12.75390625" style="1" hidden="1" customWidth="1"/>
    <col min="7" max="7" width="7.125" style="2" customWidth="1"/>
    <col min="8" max="8" width="5.00390625" style="9" customWidth="1"/>
    <col min="9" max="9" width="12.00390625" style="11" customWidth="1"/>
    <col min="10" max="10" width="4.375" style="9" customWidth="1"/>
    <col min="11" max="11" width="12.625" style="6" customWidth="1"/>
    <col min="12" max="12" width="12.75390625" style="6" customWidth="1"/>
    <col min="13" max="13" width="12.25390625" style="1" customWidth="1"/>
    <col min="14" max="16384" width="9.125" style="1" customWidth="1"/>
  </cols>
  <sheetData>
    <row r="1" spans="7:13" ht="23.25" customHeight="1">
      <c r="G1" s="12"/>
      <c r="H1" s="12"/>
      <c r="I1" s="26"/>
      <c r="J1" s="75" t="s">
        <v>170</v>
      </c>
      <c r="K1" s="75"/>
      <c r="L1" s="75"/>
      <c r="M1" s="75"/>
    </row>
    <row r="2" spans="8:13" ht="18.75" customHeight="1">
      <c r="H2" s="12"/>
      <c r="I2" s="26"/>
      <c r="J2" s="75"/>
      <c r="K2" s="75"/>
      <c r="L2" s="75"/>
      <c r="M2" s="75"/>
    </row>
    <row r="3" spans="2:12" ht="51.75" customHeight="1">
      <c r="B3" s="73"/>
      <c r="C3" s="73"/>
      <c r="D3" s="73"/>
      <c r="E3" s="73"/>
      <c r="F3" s="73"/>
      <c r="G3" s="73"/>
      <c r="H3" s="73"/>
      <c r="I3" s="73"/>
      <c r="J3" s="73"/>
      <c r="K3" s="23"/>
      <c r="L3" s="23"/>
    </row>
    <row r="4" spans="2:13" ht="12.75" customHeight="1">
      <c r="B4" s="72" t="s">
        <v>171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2:13" ht="12.75" customHeight="1"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</row>
    <row r="6" spans="2:13" ht="20.25" customHeight="1"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</row>
    <row r="7" ht="12.75">
      <c r="M7" s="6" t="s">
        <v>12</v>
      </c>
    </row>
    <row r="8" spans="2:13" ht="24.75" customHeight="1">
      <c r="B8" s="74" t="s">
        <v>2</v>
      </c>
      <c r="C8" s="24"/>
      <c r="D8" s="24"/>
      <c r="E8" s="24"/>
      <c r="F8" s="24"/>
      <c r="G8" s="70" t="s">
        <v>13</v>
      </c>
      <c r="H8" s="70" t="s">
        <v>14</v>
      </c>
      <c r="I8" s="70" t="s">
        <v>15</v>
      </c>
      <c r="J8" s="70" t="s">
        <v>16</v>
      </c>
      <c r="K8" s="71" t="s">
        <v>172</v>
      </c>
      <c r="L8" s="71" t="s">
        <v>173</v>
      </c>
      <c r="M8" s="71" t="s">
        <v>61</v>
      </c>
    </row>
    <row r="9" spans="2:13" ht="24.75" customHeight="1">
      <c r="B9" s="74"/>
      <c r="C9" s="24"/>
      <c r="D9" s="24"/>
      <c r="E9" s="24"/>
      <c r="F9" s="24"/>
      <c r="G9" s="70"/>
      <c r="H9" s="70"/>
      <c r="I9" s="70"/>
      <c r="J9" s="70"/>
      <c r="K9" s="71"/>
      <c r="L9" s="71"/>
      <c r="M9" s="71"/>
    </row>
    <row r="10" spans="2:13" ht="29.25" customHeight="1">
      <c r="B10" s="74"/>
      <c r="C10" s="25">
        <v>1</v>
      </c>
      <c r="D10" s="25">
        <v>2</v>
      </c>
      <c r="E10" s="25">
        <v>3</v>
      </c>
      <c r="F10" s="25">
        <v>4</v>
      </c>
      <c r="G10" s="70"/>
      <c r="H10" s="70"/>
      <c r="I10" s="70"/>
      <c r="J10" s="70"/>
      <c r="K10" s="71"/>
      <c r="L10" s="71"/>
      <c r="M10" s="71"/>
    </row>
    <row r="11" spans="2:13" s="4" customFormat="1" ht="25.5">
      <c r="B11" s="38" t="s">
        <v>142</v>
      </c>
      <c r="C11" s="39">
        <v>64677160</v>
      </c>
      <c r="D11" s="39">
        <v>82794896</v>
      </c>
      <c r="E11" s="39">
        <v>73496307</v>
      </c>
      <c r="F11" s="39">
        <v>63895502</v>
      </c>
      <c r="G11" s="40" t="s">
        <v>27</v>
      </c>
      <c r="H11" s="41"/>
      <c r="I11" s="41"/>
      <c r="J11" s="41"/>
      <c r="K11" s="42">
        <f>K12+K55+K67+K88+K138+K115+K151</f>
        <v>12441981.99</v>
      </c>
      <c r="L11" s="42">
        <f>L12+L55+L67+L88+L138+L115+L151</f>
        <v>2402338.94</v>
      </c>
      <c r="M11" s="42">
        <f>K11-L11</f>
        <v>10039643.05</v>
      </c>
    </row>
    <row r="12" spans="2:13" s="4" customFormat="1" ht="12.75">
      <c r="B12" s="33" t="s">
        <v>3</v>
      </c>
      <c r="C12" s="34">
        <v>8644707</v>
      </c>
      <c r="D12" s="34">
        <v>12246453</v>
      </c>
      <c r="E12" s="34">
        <v>10840867</v>
      </c>
      <c r="F12" s="34">
        <v>8301146</v>
      </c>
      <c r="G12" s="35" t="s">
        <v>27</v>
      </c>
      <c r="H12" s="36" t="s">
        <v>17</v>
      </c>
      <c r="I12" s="36"/>
      <c r="J12" s="36"/>
      <c r="K12" s="37">
        <f>K18+K45+K13+K40</f>
        <v>3435498</v>
      </c>
      <c r="L12" s="37">
        <f>L18+L45+L13+L40</f>
        <v>630861.02</v>
      </c>
      <c r="M12" s="37">
        <f aca="true" t="shared" si="0" ref="M12:M85">K12-L12</f>
        <v>2804636.98</v>
      </c>
    </row>
    <row r="13" spans="2:14" ht="38.25">
      <c r="B13" s="43" t="s">
        <v>68</v>
      </c>
      <c r="C13" s="54"/>
      <c r="D13" s="54"/>
      <c r="E13" s="54"/>
      <c r="F13" s="54"/>
      <c r="G13" s="45" t="s">
        <v>27</v>
      </c>
      <c r="H13" s="46" t="s">
        <v>69</v>
      </c>
      <c r="I13" s="46"/>
      <c r="J13" s="46"/>
      <c r="K13" s="47">
        <f aca="true" t="shared" si="1" ref="K13:L16">K14</f>
        <v>55730</v>
      </c>
      <c r="L13" s="47">
        <f t="shared" si="1"/>
        <v>27865</v>
      </c>
      <c r="M13" s="47">
        <f>K13-L13</f>
        <v>27865</v>
      </c>
      <c r="N13" s="21"/>
    </row>
    <row r="14" spans="2:14" ht="12.75">
      <c r="B14" s="16" t="s">
        <v>70</v>
      </c>
      <c r="C14" s="13"/>
      <c r="D14" s="13"/>
      <c r="E14" s="13"/>
      <c r="F14" s="13"/>
      <c r="G14" s="5" t="s">
        <v>27</v>
      </c>
      <c r="H14" s="10" t="s">
        <v>69</v>
      </c>
      <c r="I14" s="10" t="s">
        <v>71</v>
      </c>
      <c r="J14" s="10"/>
      <c r="K14" s="20">
        <f t="shared" si="1"/>
        <v>55730</v>
      </c>
      <c r="L14" s="20">
        <f t="shared" si="1"/>
        <v>27865</v>
      </c>
      <c r="M14" s="20">
        <f>K14-L14</f>
        <v>27865</v>
      </c>
      <c r="N14" s="21"/>
    </row>
    <row r="15" spans="2:14" ht="38.25">
      <c r="B15" s="16" t="s">
        <v>73</v>
      </c>
      <c r="C15" s="13"/>
      <c r="D15" s="13"/>
      <c r="E15" s="13"/>
      <c r="F15" s="13"/>
      <c r="G15" s="5" t="s">
        <v>27</v>
      </c>
      <c r="H15" s="10" t="s">
        <v>69</v>
      </c>
      <c r="I15" s="10" t="s">
        <v>72</v>
      </c>
      <c r="J15" s="10"/>
      <c r="K15" s="20">
        <f t="shared" si="1"/>
        <v>55730</v>
      </c>
      <c r="L15" s="20">
        <f t="shared" si="1"/>
        <v>27865</v>
      </c>
      <c r="M15" s="20">
        <f>K15-L15</f>
        <v>27865</v>
      </c>
      <c r="N15" s="21"/>
    </row>
    <row r="16" spans="2:14" ht="12.75">
      <c r="B16" s="18" t="s">
        <v>49</v>
      </c>
      <c r="C16" s="13"/>
      <c r="D16" s="13"/>
      <c r="E16" s="13"/>
      <c r="F16" s="13"/>
      <c r="G16" s="5" t="s">
        <v>27</v>
      </c>
      <c r="H16" s="10" t="s">
        <v>69</v>
      </c>
      <c r="I16" s="10" t="s">
        <v>72</v>
      </c>
      <c r="J16" s="10" t="s">
        <v>19</v>
      </c>
      <c r="K16" s="20">
        <f t="shared" si="1"/>
        <v>55730</v>
      </c>
      <c r="L16" s="20">
        <f t="shared" si="1"/>
        <v>27865</v>
      </c>
      <c r="M16" s="20">
        <f>K16-L16</f>
        <v>27865</v>
      </c>
      <c r="N16" s="21"/>
    </row>
    <row r="17" spans="2:14" ht="12.75">
      <c r="B17" s="18" t="s">
        <v>34</v>
      </c>
      <c r="C17" s="13"/>
      <c r="D17" s="13"/>
      <c r="E17" s="13"/>
      <c r="F17" s="13"/>
      <c r="G17" s="5" t="s">
        <v>27</v>
      </c>
      <c r="H17" s="10" t="s">
        <v>69</v>
      </c>
      <c r="I17" s="10" t="s">
        <v>72</v>
      </c>
      <c r="J17" s="10" t="s">
        <v>36</v>
      </c>
      <c r="K17" s="20">
        <v>55730</v>
      </c>
      <c r="L17" s="20">
        <v>27865</v>
      </c>
      <c r="M17" s="20">
        <f>K17-L17</f>
        <v>27865</v>
      </c>
      <c r="N17" s="21"/>
    </row>
    <row r="18" spans="2:14" s="3" customFormat="1" ht="41.25" customHeight="1">
      <c r="B18" s="43" t="s">
        <v>4</v>
      </c>
      <c r="C18" s="44">
        <v>244000</v>
      </c>
      <c r="D18" s="44">
        <v>244000</v>
      </c>
      <c r="E18" s="44">
        <v>242000</v>
      </c>
      <c r="F18" s="44">
        <v>242000</v>
      </c>
      <c r="G18" s="45" t="s">
        <v>27</v>
      </c>
      <c r="H18" s="46" t="s">
        <v>18</v>
      </c>
      <c r="I18" s="46"/>
      <c r="J18" s="46"/>
      <c r="K18" s="47">
        <f>K19</f>
        <v>3129768</v>
      </c>
      <c r="L18" s="47">
        <f>L19</f>
        <v>600696.02</v>
      </c>
      <c r="M18" s="48">
        <f t="shared" si="0"/>
        <v>2529071.98</v>
      </c>
      <c r="N18" s="19"/>
    </row>
    <row r="19" spans="2:14" ht="25.5">
      <c r="B19" s="66" t="s">
        <v>174</v>
      </c>
      <c r="C19" s="13"/>
      <c r="D19" s="13"/>
      <c r="E19" s="13"/>
      <c r="F19" s="13"/>
      <c r="G19" s="5" t="s">
        <v>27</v>
      </c>
      <c r="H19" s="10" t="s">
        <v>18</v>
      </c>
      <c r="I19" s="10" t="s">
        <v>74</v>
      </c>
      <c r="J19" s="10"/>
      <c r="K19" s="20">
        <f>K20+K35</f>
        <v>3129768</v>
      </c>
      <c r="L19" s="20">
        <f>L20+L35</f>
        <v>600696.02</v>
      </c>
      <c r="M19" s="20">
        <f t="shared" si="0"/>
        <v>2529071.98</v>
      </c>
      <c r="N19" s="21"/>
    </row>
    <row r="20" spans="2:14" ht="12.75">
      <c r="B20" s="16" t="s">
        <v>6</v>
      </c>
      <c r="C20" s="13">
        <v>5157560</v>
      </c>
      <c r="D20" s="13">
        <v>7559720</v>
      </c>
      <c r="E20" s="13">
        <v>6959720</v>
      </c>
      <c r="F20" s="13">
        <v>5359000</v>
      </c>
      <c r="G20" s="5" t="s">
        <v>27</v>
      </c>
      <c r="H20" s="10" t="s">
        <v>18</v>
      </c>
      <c r="I20" s="10" t="s">
        <v>75</v>
      </c>
      <c r="J20" s="10"/>
      <c r="K20" s="20">
        <f>K21+K25+K29</f>
        <v>2608968</v>
      </c>
      <c r="L20" s="20">
        <f>L21+L25+L29</f>
        <v>478367.26</v>
      </c>
      <c r="M20" s="20">
        <f t="shared" si="0"/>
        <v>2130600.74</v>
      </c>
      <c r="N20" s="21"/>
    </row>
    <row r="21" spans="2:14" ht="51">
      <c r="B21" s="16" t="s">
        <v>39</v>
      </c>
      <c r="C21" s="13">
        <v>5157560</v>
      </c>
      <c r="D21" s="13">
        <v>7559720</v>
      </c>
      <c r="E21" s="13">
        <v>6959720</v>
      </c>
      <c r="F21" s="13">
        <v>5359000</v>
      </c>
      <c r="G21" s="5" t="s">
        <v>27</v>
      </c>
      <c r="H21" s="10" t="s">
        <v>18</v>
      </c>
      <c r="I21" s="10" t="s">
        <v>75</v>
      </c>
      <c r="J21" s="10" t="s">
        <v>37</v>
      </c>
      <c r="K21" s="20">
        <f>K22</f>
        <v>1560968</v>
      </c>
      <c r="L21" s="20">
        <f>L22</f>
        <v>271796.4</v>
      </c>
      <c r="M21" s="20">
        <f t="shared" si="0"/>
        <v>1289171.6</v>
      </c>
      <c r="N21" s="21"/>
    </row>
    <row r="22" spans="2:14" ht="25.5">
      <c r="B22" s="16" t="s">
        <v>40</v>
      </c>
      <c r="C22" s="13"/>
      <c r="D22" s="13"/>
      <c r="E22" s="13"/>
      <c r="F22" s="13"/>
      <c r="G22" s="5" t="s">
        <v>27</v>
      </c>
      <c r="H22" s="10" t="s">
        <v>18</v>
      </c>
      <c r="I22" s="10" t="s">
        <v>75</v>
      </c>
      <c r="J22" s="10" t="s">
        <v>38</v>
      </c>
      <c r="K22" s="20">
        <f>SUM(K23:K24)</f>
        <v>1560968</v>
      </c>
      <c r="L22" s="20">
        <f>SUM(L23:L24)</f>
        <v>271796.4</v>
      </c>
      <c r="M22" s="20">
        <f t="shared" si="0"/>
        <v>1289171.6</v>
      </c>
      <c r="N22" s="21"/>
    </row>
    <row r="23" spans="2:14" ht="25.5">
      <c r="B23" s="16" t="s">
        <v>56</v>
      </c>
      <c r="C23" s="13"/>
      <c r="D23" s="13"/>
      <c r="E23" s="13"/>
      <c r="F23" s="13"/>
      <c r="G23" s="5" t="s">
        <v>27</v>
      </c>
      <c r="H23" s="10" t="s">
        <v>18</v>
      </c>
      <c r="I23" s="10" t="s">
        <v>75</v>
      </c>
      <c r="J23" s="10" t="s">
        <v>54</v>
      </c>
      <c r="K23" s="20">
        <v>1198900</v>
      </c>
      <c r="L23" s="7">
        <v>217118.24</v>
      </c>
      <c r="M23" s="20">
        <f t="shared" si="0"/>
        <v>981781.76</v>
      </c>
      <c r="N23" s="21"/>
    </row>
    <row r="24" spans="2:14" ht="38.25">
      <c r="B24" s="63" t="s">
        <v>78</v>
      </c>
      <c r="C24" s="13"/>
      <c r="D24" s="13"/>
      <c r="E24" s="13"/>
      <c r="F24" s="13"/>
      <c r="G24" s="5" t="s">
        <v>27</v>
      </c>
      <c r="H24" s="10" t="s">
        <v>18</v>
      </c>
      <c r="I24" s="10" t="s">
        <v>76</v>
      </c>
      <c r="J24" s="10" t="s">
        <v>77</v>
      </c>
      <c r="K24" s="20">
        <v>362068</v>
      </c>
      <c r="L24" s="7">
        <v>54678.16</v>
      </c>
      <c r="M24" s="20">
        <f t="shared" si="0"/>
        <v>307389.83999999997</v>
      </c>
      <c r="N24" s="21"/>
    </row>
    <row r="25" spans="2:14" ht="25.5">
      <c r="B25" s="18" t="s">
        <v>46</v>
      </c>
      <c r="C25" s="13"/>
      <c r="D25" s="13"/>
      <c r="E25" s="13"/>
      <c r="F25" s="13"/>
      <c r="G25" s="5" t="s">
        <v>27</v>
      </c>
      <c r="H25" s="10" t="s">
        <v>18</v>
      </c>
      <c r="I25" s="10" t="s">
        <v>75</v>
      </c>
      <c r="J25" s="10" t="s">
        <v>43</v>
      </c>
      <c r="K25" s="20">
        <f>K26</f>
        <v>988000</v>
      </c>
      <c r="L25" s="20">
        <f>L26</f>
        <v>194810.59999999998</v>
      </c>
      <c r="M25" s="20">
        <f t="shared" si="0"/>
        <v>793189.4</v>
      </c>
      <c r="N25" s="21"/>
    </row>
    <row r="26" spans="2:14" ht="24.75" customHeight="1">
      <c r="B26" s="18" t="s">
        <v>47</v>
      </c>
      <c r="C26" s="13"/>
      <c r="D26" s="13"/>
      <c r="E26" s="13"/>
      <c r="F26" s="13"/>
      <c r="G26" s="5" t="s">
        <v>27</v>
      </c>
      <c r="H26" s="10" t="s">
        <v>18</v>
      </c>
      <c r="I26" s="10" t="s">
        <v>75</v>
      </c>
      <c r="J26" s="10" t="s">
        <v>44</v>
      </c>
      <c r="K26" s="20">
        <f>K27+K28</f>
        <v>988000</v>
      </c>
      <c r="L26" s="20">
        <f>L27+L28</f>
        <v>194810.59999999998</v>
      </c>
      <c r="M26" s="20">
        <f t="shared" si="0"/>
        <v>793189.4</v>
      </c>
      <c r="N26" s="21"/>
    </row>
    <row r="27" spans="2:14" ht="25.5">
      <c r="B27" s="18" t="s">
        <v>57</v>
      </c>
      <c r="C27" s="13"/>
      <c r="D27" s="13"/>
      <c r="E27" s="13"/>
      <c r="F27" s="13"/>
      <c r="G27" s="5" t="s">
        <v>27</v>
      </c>
      <c r="H27" s="10" t="s">
        <v>18</v>
      </c>
      <c r="I27" s="10" t="s">
        <v>75</v>
      </c>
      <c r="J27" s="10" t="s">
        <v>55</v>
      </c>
      <c r="K27" s="20">
        <v>193000</v>
      </c>
      <c r="L27" s="7">
        <v>20476.42</v>
      </c>
      <c r="M27" s="20">
        <f t="shared" si="0"/>
        <v>172523.58000000002</v>
      </c>
      <c r="N27" s="21"/>
    </row>
    <row r="28" spans="2:14" ht="25.5">
      <c r="B28" s="18" t="s">
        <v>58</v>
      </c>
      <c r="C28" s="13"/>
      <c r="D28" s="13"/>
      <c r="E28" s="13"/>
      <c r="F28" s="13"/>
      <c r="G28" s="5" t="s">
        <v>27</v>
      </c>
      <c r="H28" s="10" t="s">
        <v>18</v>
      </c>
      <c r="I28" s="10" t="s">
        <v>75</v>
      </c>
      <c r="J28" s="10" t="s">
        <v>53</v>
      </c>
      <c r="K28" s="20">
        <v>795000</v>
      </c>
      <c r="L28" s="7">
        <v>174334.18</v>
      </c>
      <c r="M28" s="20">
        <f t="shared" si="0"/>
        <v>620665.8200000001</v>
      </c>
      <c r="N28" s="21"/>
    </row>
    <row r="29" spans="2:14" ht="12.75">
      <c r="B29" s="17" t="s">
        <v>42</v>
      </c>
      <c r="C29" s="13"/>
      <c r="D29" s="13"/>
      <c r="E29" s="13"/>
      <c r="F29" s="13"/>
      <c r="G29" s="5" t="s">
        <v>27</v>
      </c>
      <c r="H29" s="10" t="s">
        <v>18</v>
      </c>
      <c r="I29" s="10" t="s">
        <v>75</v>
      </c>
      <c r="J29" s="10" t="s">
        <v>41</v>
      </c>
      <c r="K29" s="7">
        <f>K32+K30</f>
        <v>60000</v>
      </c>
      <c r="L29" s="7">
        <f>L32+L30</f>
        <v>11760.26</v>
      </c>
      <c r="M29" s="20">
        <f t="shared" si="0"/>
        <v>48239.74</v>
      </c>
      <c r="N29" s="21"/>
    </row>
    <row r="30" spans="2:14" ht="12.75">
      <c r="B30" s="17" t="s">
        <v>179</v>
      </c>
      <c r="C30" s="13"/>
      <c r="D30" s="13"/>
      <c r="E30" s="13"/>
      <c r="F30" s="13"/>
      <c r="G30" s="5" t="s">
        <v>27</v>
      </c>
      <c r="H30" s="10" t="s">
        <v>18</v>
      </c>
      <c r="I30" s="10" t="s">
        <v>75</v>
      </c>
      <c r="J30" s="10" t="s">
        <v>175</v>
      </c>
      <c r="K30" s="7">
        <f>K31</f>
        <v>6049.37</v>
      </c>
      <c r="L30" s="7">
        <f>L31</f>
        <v>6049.37</v>
      </c>
      <c r="M30" s="20">
        <f t="shared" si="0"/>
        <v>0</v>
      </c>
      <c r="N30" s="21"/>
    </row>
    <row r="31" spans="2:14" ht="25.5">
      <c r="B31" s="67" t="s">
        <v>178</v>
      </c>
      <c r="C31" s="13"/>
      <c r="D31" s="13"/>
      <c r="E31" s="13"/>
      <c r="F31" s="13"/>
      <c r="G31" s="5" t="s">
        <v>27</v>
      </c>
      <c r="H31" s="10" t="s">
        <v>18</v>
      </c>
      <c r="I31" s="10" t="s">
        <v>75</v>
      </c>
      <c r="J31" s="10" t="s">
        <v>176</v>
      </c>
      <c r="K31" s="7">
        <v>6049.37</v>
      </c>
      <c r="L31" s="7">
        <v>6049.37</v>
      </c>
      <c r="M31" s="20">
        <f t="shared" si="0"/>
        <v>0</v>
      </c>
      <c r="N31" s="21"/>
    </row>
    <row r="32" spans="2:14" ht="12.75">
      <c r="B32" s="17" t="s">
        <v>48</v>
      </c>
      <c r="C32" s="13"/>
      <c r="D32" s="13"/>
      <c r="E32" s="13"/>
      <c r="F32" s="13"/>
      <c r="G32" s="5" t="s">
        <v>27</v>
      </c>
      <c r="H32" s="10" t="s">
        <v>18</v>
      </c>
      <c r="I32" s="10" t="s">
        <v>75</v>
      </c>
      <c r="J32" s="10" t="s">
        <v>45</v>
      </c>
      <c r="K32" s="7">
        <f>SUM(K33:K34)</f>
        <v>53950.63</v>
      </c>
      <c r="L32" s="7">
        <f>SUM(L33:L34)</f>
        <v>5710.89</v>
      </c>
      <c r="M32" s="20">
        <f t="shared" si="0"/>
        <v>48239.74</v>
      </c>
      <c r="N32" s="21"/>
    </row>
    <row r="33" spans="2:14" ht="12.75">
      <c r="B33" s="17" t="s">
        <v>59</v>
      </c>
      <c r="C33" s="13"/>
      <c r="D33" s="13"/>
      <c r="E33" s="13"/>
      <c r="F33" s="13"/>
      <c r="G33" s="5" t="s">
        <v>27</v>
      </c>
      <c r="H33" s="10" t="s">
        <v>18</v>
      </c>
      <c r="I33" s="10" t="s">
        <v>75</v>
      </c>
      <c r="J33" s="10" t="s">
        <v>60</v>
      </c>
      <c r="K33" s="20">
        <v>53650.63</v>
      </c>
      <c r="L33" s="7">
        <v>5562</v>
      </c>
      <c r="M33" s="20">
        <f t="shared" si="0"/>
        <v>48088.63</v>
      </c>
      <c r="N33" s="21"/>
    </row>
    <row r="34" spans="2:14" ht="12.75">
      <c r="B34" s="17" t="s">
        <v>180</v>
      </c>
      <c r="C34" s="13"/>
      <c r="D34" s="13"/>
      <c r="E34" s="13"/>
      <c r="F34" s="13"/>
      <c r="G34" s="5" t="s">
        <v>27</v>
      </c>
      <c r="H34" s="10" t="s">
        <v>18</v>
      </c>
      <c r="I34" s="10" t="s">
        <v>75</v>
      </c>
      <c r="J34" s="10" t="s">
        <v>177</v>
      </c>
      <c r="K34" s="20">
        <v>300</v>
      </c>
      <c r="L34" s="7">
        <v>148.89</v>
      </c>
      <c r="M34" s="20">
        <f t="shared" si="0"/>
        <v>151.11</v>
      </c>
      <c r="N34" s="21"/>
    </row>
    <row r="35" spans="2:14" ht="25.5">
      <c r="B35" s="16" t="s">
        <v>5</v>
      </c>
      <c r="C35" s="13">
        <v>244000</v>
      </c>
      <c r="D35" s="13">
        <v>244000</v>
      </c>
      <c r="E35" s="13">
        <v>242000</v>
      </c>
      <c r="F35" s="13">
        <v>242000</v>
      </c>
      <c r="G35" s="5" t="s">
        <v>27</v>
      </c>
      <c r="H35" s="10" t="s">
        <v>18</v>
      </c>
      <c r="I35" s="10" t="s">
        <v>79</v>
      </c>
      <c r="J35" s="10"/>
      <c r="K35" s="20">
        <f>K36</f>
        <v>520800</v>
      </c>
      <c r="L35" s="7">
        <f>L36</f>
        <v>122328.76000000001</v>
      </c>
      <c r="M35" s="20">
        <f t="shared" si="0"/>
        <v>398471.24</v>
      </c>
      <c r="N35" s="21"/>
    </row>
    <row r="36" spans="2:14" ht="51">
      <c r="B36" s="16" t="s">
        <v>39</v>
      </c>
      <c r="C36" s="13">
        <v>244000</v>
      </c>
      <c r="D36" s="13">
        <v>244000</v>
      </c>
      <c r="E36" s="13">
        <v>242000</v>
      </c>
      <c r="F36" s="13">
        <v>242000</v>
      </c>
      <c r="G36" s="5" t="s">
        <v>27</v>
      </c>
      <c r="H36" s="10" t="s">
        <v>18</v>
      </c>
      <c r="I36" s="10" t="s">
        <v>79</v>
      </c>
      <c r="J36" s="10" t="s">
        <v>37</v>
      </c>
      <c r="K36" s="20">
        <f>K37</f>
        <v>520800</v>
      </c>
      <c r="L36" s="7">
        <f>L37</f>
        <v>122328.76000000001</v>
      </c>
      <c r="M36" s="20">
        <f t="shared" si="0"/>
        <v>398471.24</v>
      </c>
      <c r="N36" s="21"/>
    </row>
    <row r="37" spans="2:14" ht="25.5">
      <c r="B37" s="16" t="s">
        <v>40</v>
      </c>
      <c r="C37" s="13"/>
      <c r="D37" s="13"/>
      <c r="E37" s="13"/>
      <c r="F37" s="13"/>
      <c r="G37" s="5" t="s">
        <v>27</v>
      </c>
      <c r="H37" s="10" t="s">
        <v>18</v>
      </c>
      <c r="I37" s="10" t="s">
        <v>79</v>
      </c>
      <c r="J37" s="10" t="s">
        <v>38</v>
      </c>
      <c r="K37" s="20">
        <f>SUM(K38:K39)</f>
        <v>520800</v>
      </c>
      <c r="L37" s="20">
        <f>SUM(L38:L39)</f>
        <v>122328.76000000001</v>
      </c>
      <c r="M37" s="20">
        <f t="shared" si="0"/>
        <v>398471.24</v>
      </c>
      <c r="N37" s="21"/>
    </row>
    <row r="38" spans="2:14" ht="25.5">
      <c r="B38" s="16" t="s">
        <v>56</v>
      </c>
      <c r="C38" s="13"/>
      <c r="D38" s="13"/>
      <c r="E38" s="13"/>
      <c r="F38" s="13"/>
      <c r="G38" s="5" t="s">
        <v>27</v>
      </c>
      <c r="H38" s="10" t="s">
        <v>18</v>
      </c>
      <c r="I38" s="10" t="s">
        <v>79</v>
      </c>
      <c r="J38" s="10" t="s">
        <v>54</v>
      </c>
      <c r="K38" s="20">
        <v>400000</v>
      </c>
      <c r="L38" s="7">
        <v>94882.3</v>
      </c>
      <c r="M38" s="20">
        <f t="shared" si="0"/>
        <v>305117.7</v>
      </c>
      <c r="N38" s="21"/>
    </row>
    <row r="39" spans="2:14" ht="38.25">
      <c r="B39" s="63" t="s">
        <v>78</v>
      </c>
      <c r="C39" s="13"/>
      <c r="D39" s="13"/>
      <c r="E39" s="13"/>
      <c r="F39" s="13"/>
      <c r="G39" s="5" t="s">
        <v>27</v>
      </c>
      <c r="H39" s="10" t="s">
        <v>18</v>
      </c>
      <c r="I39" s="10" t="s">
        <v>79</v>
      </c>
      <c r="J39" s="10" t="s">
        <v>77</v>
      </c>
      <c r="K39" s="20">
        <v>120800</v>
      </c>
      <c r="L39" s="7">
        <v>27446.46</v>
      </c>
      <c r="M39" s="20">
        <f t="shared" si="0"/>
        <v>93353.54000000001</v>
      </c>
      <c r="N39" s="21"/>
    </row>
    <row r="40" spans="2:14" ht="12.75">
      <c r="B40" s="43" t="s">
        <v>134</v>
      </c>
      <c r="C40" s="54"/>
      <c r="D40" s="54"/>
      <c r="E40" s="54"/>
      <c r="F40" s="54"/>
      <c r="G40" s="45" t="s">
        <v>27</v>
      </c>
      <c r="H40" s="46" t="s">
        <v>135</v>
      </c>
      <c r="I40" s="46"/>
      <c r="J40" s="46"/>
      <c r="K40" s="47">
        <f aca="true" t="shared" si="2" ref="K40:L43">K41</f>
        <v>50000</v>
      </c>
      <c r="L40" s="47">
        <f t="shared" si="2"/>
        <v>0</v>
      </c>
      <c r="M40" s="47">
        <f>K40-L40</f>
        <v>50000</v>
      </c>
      <c r="N40" s="21"/>
    </row>
    <row r="41" spans="2:14" ht="12.75">
      <c r="B41" s="16" t="s">
        <v>50</v>
      </c>
      <c r="C41" s="13"/>
      <c r="D41" s="13"/>
      <c r="E41" s="13"/>
      <c r="F41" s="13"/>
      <c r="G41" s="5" t="s">
        <v>27</v>
      </c>
      <c r="H41" s="10" t="s">
        <v>135</v>
      </c>
      <c r="I41" s="10" t="s">
        <v>71</v>
      </c>
      <c r="J41" s="10"/>
      <c r="K41" s="20">
        <f t="shared" si="2"/>
        <v>50000</v>
      </c>
      <c r="L41" s="20">
        <f t="shared" si="2"/>
        <v>0</v>
      </c>
      <c r="M41" s="20">
        <f>K41-L41</f>
        <v>50000</v>
      </c>
      <c r="N41" s="21"/>
    </row>
    <row r="42" spans="2:14" ht="12.75">
      <c r="B42" s="16" t="s">
        <v>138</v>
      </c>
      <c r="C42" s="13"/>
      <c r="D42" s="13"/>
      <c r="E42" s="13"/>
      <c r="F42" s="13"/>
      <c r="G42" s="5" t="s">
        <v>27</v>
      </c>
      <c r="H42" s="10" t="s">
        <v>135</v>
      </c>
      <c r="I42" s="10" t="s">
        <v>136</v>
      </c>
      <c r="J42" s="10"/>
      <c r="K42" s="20">
        <f t="shared" si="2"/>
        <v>50000</v>
      </c>
      <c r="L42" s="20">
        <f t="shared" si="2"/>
        <v>0</v>
      </c>
      <c r="M42" s="20">
        <f>K42-L42</f>
        <v>50000</v>
      </c>
      <c r="N42" s="21"/>
    </row>
    <row r="43" spans="2:14" ht="12.75">
      <c r="B43" s="18" t="s">
        <v>42</v>
      </c>
      <c r="C43" s="13"/>
      <c r="D43" s="13"/>
      <c r="E43" s="13"/>
      <c r="F43" s="13"/>
      <c r="G43" s="5" t="s">
        <v>27</v>
      </c>
      <c r="H43" s="10" t="s">
        <v>135</v>
      </c>
      <c r="I43" s="10" t="s">
        <v>136</v>
      </c>
      <c r="J43" s="10" t="s">
        <v>41</v>
      </c>
      <c r="K43" s="20">
        <f t="shared" si="2"/>
        <v>50000</v>
      </c>
      <c r="L43" s="20">
        <f t="shared" si="2"/>
        <v>0</v>
      </c>
      <c r="M43" s="20">
        <f>K43-L43</f>
        <v>50000</v>
      </c>
      <c r="N43" s="21"/>
    </row>
    <row r="44" spans="2:14" ht="12.75">
      <c r="B44" s="18" t="s">
        <v>139</v>
      </c>
      <c r="C44" s="13"/>
      <c r="D44" s="13"/>
      <c r="E44" s="13"/>
      <c r="F44" s="13"/>
      <c r="G44" s="5" t="s">
        <v>27</v>
      </c>
      <c r="H44" s="10" t="s">
        <v>135</v>
      </c>
      <c r="I44" s="10" t="s">
        <v>136</v>
      </c>
      <c r="J44" s="10" t="s">
        <v>137</v>
      </c>
      <c r="K44" s="20">
        <v>50000</v>
      </c>
      <c r="L44" s="20">
        <v>0</v>
      </c>
      <c r="M44" s="20">
        <f>K44-L44</f>
        <v>50000</v>
      </c>
      <c r="N44" s="21"/>
    </row>
    <row r="45" spans="2:14" ht="12.75">
      <c r="B45" s="43" t="s">
        <v>28</v>
      </c>
      <c r="C45" s="54"/>
      <c r="D45" s="54"/>
      <c r="E45" s="54"/>
      <c r="F45" s="54"/>
      <c r="G45" s="45" t="s">
        <v>27</v>
      </c>
      <c r="H45" s="46" t="s">
        <v>24</v>
      </c>
      <c r="I45" s="46"/>
      <c r="J45" s="46"/>
      <c r="K45" s="47">
        <f>K46</f>
        <v>200000</v>
      </c>
      <c r="L45" s="47">
        <f aca="true" t="shared" si="3" ref="K45:L49">L46</f>
        <v>2300</v>
      </c>
      <c r="M45" s="47">
        <f t="shared" si="0"/>
        <v>197700</v>
      </c>
      <c r="N45" s="21"/>
    </row>
    <row r="46" spans="2:14" ht="12.75">
      <c r="B46" s="16" t="s">
        <v>50</v>
      </c>
      <c r="C46" s="13"/>
      <c r="D46" s="13"/>
      <c r="E46" s="13"/>
      <c r="F46" s="13"/>
      <c r="G46" s="5" t="s">
        <v>27</v>
      </c>
      <c r="H46" s="10" t="s">
        <v>24</v>
      </c>
      <c r="I46" s="10" t="s">
        <v>71</v>
      </c>
      <c r="J46" s="10"/>
      <c r="K46" s="20">
        <f>K47+K51</f>
        <v>200000</v>
      </c>
      <c r="L46" s="20">
        <f t="shared" si="3"/>
        <v>2300</v>
      </c>
      <c r="M46" s="20">
        <f t="shared" si="0"/>
        <v>197700</v>
      </c>
      <c r="N46" s="21"/>
    </row>
    <row r="47" spans="2:14" ht="12.75">
      <c r="B47" s="16" t="s">
        <v>7</v>
      </c>
      <c r="C47" s="13">
        <v>1050000</v>
      </c>
      <c r="D47" s="13">
        <v>1850000</v>
      </c>
      <c r="E47" s="13">
        <v>1350000</v>
      </c>
      <c r="F47" s="13">
        <v>750000</v>
      </c>
      <c r="G47" s="5" t="s">
        <v>27</v>
      </c>
      <c r="H47" s="10" t="s">
        <v>24</v>
      </c>
      <c r="I47" s="10" t="s">
        <v>80</v>
      </c>
      <c r="J47" s="10"/>
      <c r="K47" s="20">
        <f t="shared" si="3"/>
        <v>50000</v>
      </c>
      <c r="L47" s="20">
        <f t="shared" si="3"/>
        <v>2300</v>
      </c>
      <c r="M47" s="20">
        <f t="shared" si="0"/>
        <v>47700</v>
      </c>
      <c r="N47" s="21"/>
    </row>
    <row r="48" spans="2:14" ht="25.5">
      <c r="B48" s="18" t="s">
        <v>46</v>
      </c>
      <c r="C48" s="13"/>
      <c r="D48" s="13"/>
      <c r="E48" s="13"/>
      <c r="F48" s="13"/>
      <c r="G48" s="5" t="s">
        <v>27</v>
      </c>
      <c r="H48" s="10" t="s">
        <v>24</v>
      </c>
      <c r="I48" s="10" t="s">
        <v>80</v>
      </c>
      <c r="J48" s="10" t="s">
        <v>43</v>
      </c>
      <c r="K48" s="20">
        <f t="shared" si="3"/>
        <v>50000</v>
      </c>
      <c r="L48" s="20">
        <f t="shared" si="3"/>
        <v>2300</v>
      </c>
      <c r="M48" s="20">
        <f t="shared" si="0"/>
        <v>47700</v>
      </c>
      <c r="N48" s="21"/>
    </row>
    <row r="49" spans="2:14" ht="25.5">
      <c r="B49" s="18" t="s">
        <v>47</v>
      </c>
      <c r="C49" s="13"/>
      <c r="D49" s="13"/>
      <c r="E49" s="13"/>
      <c r="F49" s="13"/>
      <c r="G49" s="5" t="s">
        <v>27</v>
      </c>
      <c r="H49" s="10" t="s">
        <v>24</v>
      </c>
      <c r="I49" s="10" t="s">
        <v>80</v>
      </c>
      <c r="J49" s="10" t="s">
        <v>44</v>
      </c>
      <c r="K49" s="20">
        <f t="shared" si="3"/>
        <v>50000</v>
      </c>
      <c r="L49" s="20">
        <f t="shared" si="3"/>
        <v>2300</v>
      </c>
      <c r="M49" s="20">
        <f t="shared" si="0"/>
        <v>47700</v>
      </c>
      <c r="N49" s="21"/>
    </row>
    <row r="50" spans="2:14" ht="25.5">
      <c r="B50" s="18" t="s">
        <v>58</v>
      </c>
      <c r="C50" s="13"/>
      <c r="D50" s="13"/>
      <c r="E50" s="13"/>
      <c r="F50" s="13"/>
      <c r="G50" s="5" t="s">
        <v>27</v>
      </c>
      <c r="H50" s="10" t="s">
        <v>24</v>
      </c>
      <c r="I50" s="10" t="s">
        <v>80</v>
      </c>
      <c r="J50" s="10" t="s">
        <v>53</v>
      </c>
      <c r="K50" s="20">
        <v>50000</v>
      </c>
      <c r="L50" s="7">
        <v>2300</v>
      </c>
      <c r="M50" s="20">
        <f t="shared" si="0"/>
        <v>47700</v>
      </c>
      <c r="N50" s="21"/>
    </row>
    <row r="51" spans="2:14" ht="25.5">
      <c r="B51" s="18" t="s">
        <v>168</v>
      </c>
      <c r="C51" s="13"/>
      <c r="D51" s="13"/>
      <c r="E51" s="13"/>
      <c r="F51" s="13"/>
      <c r="G51" s="5" t="s">
        <v>27</v>
      </c>
      <c r="H51" s="10" t="s">
        <v>166</v>
      </c>
      <c r="I51" s="10" t="s">
        <v>167</v>
      </c>
      <c r="J51" s="10"/>
      <c r="K51" s="20">
        <f aca="true" t="shared" si="4" ref="K51:L53">K52</f>
        <v>150000</v>
      </c>
      <c r="L51" s="20">
        <f t="shared" si="4"/>
        <v>0</v>
      </c>
      <c r="M51" s="20">
        <f t="shared" si="0"/>
        <v>150000</v>
      </c>
      <c r="N51" s="21"/>
    </row>
    <row r="52" spans="2:14" ht="25.5">
      <c r="B52" s="18" t="s">
        <v>46</v>
      </c>
      <c r="C52" s="13"/>
      <c r="D52" s="13"/>
      <c r="E52" s="13"/>
      <c r="F52" s="13"/>
      <c r="G52" s="5" t="s">
        <v>27</v>
      </c>
      <c r="H52" s="10" t="s">
        <v>166</v>
      </c>
      <c r="I52" s="10" t="s">
        <v>167</v>
      </c>
      <c r="J52" s="10" t="s">
        <v>43</v>
      </c>
      <c r="K52" s="20">
        <f t="shared" si="4"/>
        <v>150000</v>
      </c>
      <c r="L52" s="20">
        <f t="shared" si="4"/>
        <v>0</v>
      </c>
      <c r="M52" s="20">
        <f t="shared" si="0"/>
        <v>150000</v>
      </c>
      <c r="N52" s="21"/>
    </row>
    <row r="53" spans="2:14" ht="25.5">
      <c r="B53" s="18" t="s">
        <v>47</v>
      </c>
      <c r="C53" s="13"/>
      <c r="D53" s="13"/>
      <c r="E53" s="13"/>
      <c r="F53" s="13"/>
      <c r="G53" s="5" t="s">
        <v>27</v>
      </c>
      <c r="H53" s="10" t="s">
        <v>166</v>
      </c>
      <c r="I53" s="10" t="s">
        <v>167</v>
      </c>
      <c r="J53" s="10" t="s">
        <v>44</v>
      </c>
      <c r="K53" s="20">
        <f t="shared" si="4"/>
        <v>150000</v>
      </c>
      <c r="L53" s="20">
        <f t="shared" si="4"/>
        <v>0</v>
      </c>
      <c r="M53" s="20">
        <f t="shared" si="0"/>
        <v>150000</v>
      </c>
      <c r="N53" s="21"/>
    </row>
    <row r="54" spans="2:14" ht="25.5">
      <c r="B54" s="18" t="s">
        <v>58</v>
      </c>
      <c r="C54" s="13"/>
      <c r="D54" s="13"/>
      <c r="E54" s="13"/>
      <c r="F54" s="13"/>
      <c r="G54" s="5" t="s">
        <v>27</v>
      </c>
      <c r="H54" s="10" t="s">
        <v>166</v>
      </c>
      <c r="I54" s="10" t="s">
        <v>167</v>
      </c>
      <c r="J54" s="10" t="s">
        <v>53</v>
      </c>
      <c r="K54" s="20">
        <v>150000</v>
      </c>
      <c r="L54" s="7">
        <v>0</v>
      </c>
      <c r="M54" s="20">
        <f t="shared" si="0"/>
        <v>150000</v>
      </c>
      <c r="N54" s="21"/>
    </row>
    <row r="55" spans="2:14" s="3" customFormat="1" ht="12.75">
      <c r="B55" s="49" t="s">
        <v>29</v>
      </c>
      <c r="C55" s="50">
        <v>11</v>
      </c>
      <c r="D55" s="50">
        <v>200</v>
      </c>
      <c r="E55" s="50"/>
      <c r="F55" s="50"/>
      <c r="G55" s="35" t="s">
        <v>27</v>
      </c>
      <c r="H55" s="51" t="s">
        <v>32</v>
      </c>
      <c r="I55" s="51"/>
      <c r="J55" s="51"/>
      <c r="K55" s="52">
        <f aca="true" t="shared" si="5" ref="K55:L57">K56</f>
        <v>301175</v>
      </c>
      <c r="L55" s="52">
        <f t="shared" si="5"/>
        <v>39284.81</v>
      </c>
      <c r="M55" s="37">
        <f t="shared" si="0"/>
        <v>261890.19</v>
      </c>
      <c r="N55" s="19"/>
    </row>
    <row r="56" spans="2:14" s="3" customFormat="1" ht="12.75">
      <c r="B56" s="43" t="s">
        <v>30</v>
      </c>
      <c r="C56" s="44">
        <v>11</v>
      </c>
      <c r="D56" s="44">
        <v>203</v>
      </c>
      <c r="E56" s="44"/>
      <c r="F56" s="44"/>
      <c r="G56" s="45" t="s">
        <v>27</v>
      </c>
      <c r="H56" s="46" t="s">
        <v>33</v>
      </c>
      <c r="I56" s="46"/>
      <c r="J56" s="46"/>
      <c r="K56" s="47">
        <f t="shared" si="5"/>
        <v>301175</v>
      </c>
      <c r="L56" s="47">
        <f t="shared" si="5"/>
        <v>39284.81</v>
      </c>
      <c r="M56" s="48">
        <f t="shared" si="0"/>
        <v>261890.19</v>
      </c>
      <c r="N56" s="19"/>
    </row>
    <row r="57" spans="2:14" ht="15.75" customHeight="1">
      <c r="B57" s="16" t="s">
        <v>51</v>
      </c>
      <c r="C57" s="13"/>
      <c r="D57" s="13"/>
      <c r="E57" s="13"/>
      <c r="F57" s="13"/>
      <c r="G57" s="5" t="s">
        <v>27</v>
      </c>
      <c r="H57" s="10" t="s">
        <v>33</v>
      </c>
      <c r="I57" s="10" t="s">
        <v>81</v>
      </c>
      <c r="J57" s="10"/>
      <c r="K57" s="20">
        <f t="shared" si="5"/>
        <v>301175</v>
      </c>
      <c r="L57" s="7">
        <f t="shared" si="5"/>
        <v>39284.81</v>
      </c>
      <c r="M57" s="20">
        <f t="shared" si="0"/>
        <v>261890.19</v>
      </c>
      <c r="N57" s="21"/>
    </row>
    <row r="58" spans="2:14" ht="28.5" customHeight="1">
      <c r="B58" s="16" t="s">
        <v>31</v>
      </c>
      <c r="C58" s="13">
        <v>11</v>
      </c>
      <c r="D58" s="13">
        <v>203</v>
      </c>
      <c r="E58" s="13">
        <v>13600</v>
      </c>
      <c r="F58" s="13"/>
      <c r="G58" s="5" t="s">
        <v>27</v>
      </c>
      <c r="H58" s="10" t="s">
        <v>33</v>
      </c>
      <c r="I58" s="10" t="s">
        <v>82</v>
      </c>
      <c r="J58" s="10"/>
      <c r="K58" s="20">
        <f>K59+K63</f>
        <v>301175</v>
      </c>
      <c r="L58" s="20">
        <f>L59</f>
        <v>39284.81</v>
      </c>
      <c r="M58" s="20">
        <f t="shared" si="0"/>
        <v>261890.19</v>
      </c>
      <c r="N58" s="21"/>
    </row>
    <row r="59" spans="2:14" ht="51">
      <c r="B59" s="16" t="s">
        <v>39</v>
      </c>
      <c r="C59" s="13">
        <v>11</v>
      </c>
      <c r="D59" s="13">
        <v>203</v>
      </c>
      <c r="E59" s="13">
        <v>13600</v>
      </c>
      <c r="F59" s="13">
        <v>9</v>
      </c>
      <c r="G59" s="5" t="s">
        <v>27</v>
      </c>
      <c r="H59" s="10" t="s">
        <v>33</v>
      </c>
      <c r="I59" s="10" t="s">
        <v>82</v>
      </c>
      <c r="J59" s="10" t="s">
        <v>37</v>
      </c>
      <c r="K59" s="20">
        <f>K60</f>
        <v>281175</v>
      </c>
      <c r="L59" s="7">
        <f>L60</f>
        <v>39284.81</v>
      </c>
      <c r="M59" s="20">
        <f t="shared" si="0"/>
        <v>241890.19</v>
      </c>
      <c r="N59" s="21"/>
    </row>
    <row r="60" spans="2:14" ht="25.5">
      <c r="B60" s="16" t="s">
        <v>40</v>
      </c>
      <c r="C60" s="13"/>
      <c r="D60" s="13"/>
      <c r="E60" s="13"/>
      <c r="F60" s="13"/>
      <c r="G60" s="5" t="s">
        <v>27</v>
      </c>
      <c r="H60" s="10" t="s">
        <v>33</v>
      </c>
      <c r="I60" s="10" t="s">
        <v>82</v>
      </c>
      <c r="J60" s="10" t="s">
        <v>38</v>
      </c>
      <c r="K60" s="20">
        <f>SUM(K61:K62)</f>
        <v>281175</v>
      </c>
      <c r="L60" s="20">
        <f>SUM(L61:L62)</f>
        <v>39284.81</v>
      </c>
      <c r="M60" s="20">
        <f t="shared" si="0"/>
        <v>241890.19</v>
      </c>
      <c r="N60" s="21"/>
    </row>
    <row r="61" spans="2:14" ht="25.5">
      <c r="B61" s="16" t="s">
        <v>56</v>
      </c>
      <c r="C61" s="13"/>
      <c r="D61" s="13"/>
      <c r="E61" s="13"/>
      <c r="F61" s="13"/>
      <c r="G61" s="5" t="s">
        <v>27</v>
      </c>
      <c r="H61" s="10" t="s">
        <v>33</v>
      </c>
      <c r="I61" s="10" t="s">
        <v>82</v>
      </c>
      <c r="J61" s="10" t="s">
        <v>54</v>
      </c>
      <c r="K61" s="20">
        <v>215956</v>
      </c>
      <c r="L61" s="7">
        <v>29432.72</v>
      </c>
      <c r="M61" s="20">
        <f t="shared" si="0"/>
        <v>186523.28</v>
      </c>
      <c r="N61" s="21"/>
    </row>
    <row r="62" spans="2:14" ht="38.25">
      <c r="B62" s="16" t="s">
        <v>83</v>
      </c>
      <c r="C62" s="13"/>
      <c r="D62" s="13"/>
      <c r="E62" s="13"/>
      <c r="F62" s="13"/>
      <c r="G62" s="5" t="s">
        <v>27</v>
      </c>
      <c r="H62" s="10" t="s">
        <v>33</v>
      </c>
      <c r="I62" s="10" t="s">
        <v>82</v>
      </c>
      <c r="J62" s="10" t="s">
        <v>77</v>
      </c>
      <c r="K62" s="20">
        <v>65219</v>
      </c>
      <c r="L62" s="7">
        <v>9852.09</v>
      </c>
      <c r="M62" s="20">
        <f t="shared" si="0"/>
        <v>55366.91</v>
      </c>
      <c r="N62" s="21"/>
    </row>
    <row r="63" spans="2:14" ht="25.5">
      <c r="B63" s="18" t="s">
        <v>46</v>
      </c>
      <c r="C63" s="13"/>
      <c r="D63" s="13"/>
      <c r="E63" s="13"/>
      <c r="F63" s="13"/>
      <c r="G63" s="5" t="s">
        <v>27</v>
      </c>
      <c r="H63" s="10" t="s">
        <v>33</v>
      </c>
      <c r="I63" s="10" t="s">
        <v>82</v>
      </c>
      <c r="J63" s="10" t="s">
        <v>43</v>
      </c>
      <c r="K63" s="20">
        <f>K64</f>
        <v>20000</v>
      </c>
      <c r="L63" s="20">
        <f>L64</f>
        <v>0</v>
      </c>
      <c r="M63" s="20">
        <f t="shared" si="0"/>
        <v>20000</v>
      </c>
      <c r="N63" s="21"/>
    </row>
    <row r="64" spans="2:14" ht="25.5">
      <c r="B64" s="18" t="s">
        <v>47</v>
      </c>
      <c r="C64" s="13"/>
      <c r="D64" s="13"/>
      <c r="E64" s="13"/>
      <c r="F64" s="13"/>
      <c r="G64" s="5" t="s">
        <v>27</v>
      </c>
      <c r="H64" s="10" t="s">
        <v>33</v>
      </c>
      <c r="I64" s="10" t="s">
        <v>82</v>
      </c>
      <c r="J64" s="10" t="s">
        <v>44</v>
      </c>
      <c r="K64" s="20">
        <f>K65+K66</f>
        <v>20000</v>
      </c>
      <c r="L64" s="20">
        <f>L65+L66</f>
        <v>0</v>
      </c>
      <c r="M64" s="20">
        <f t="shared" si="0"/>
        <v>20000</v>
      </c>
      <c r="N64" s="21"/>
    </row>
    <row r="65" spans="2:14" ht="25.5">
      <c r="B65" s="18" t="s">
        <v>57</v>
      </c>
      <c r="C65" s="13"/>
      <c r="D65" s="13"/>
      <c r="E65" s="13"/>
      <c r="F65" s="13"/>
      <c r="G65" s="5" t="s">
        <v>27</v>
      </c>
      <c r="H65" s="10" t="s">
        <v>33</v>
      </c>
      <c r="I65" s="10" t="s">
        <v>82</v>
      </c>
      <c r="J65" s="10" t="s">
        <v>55</v>
      </c>
      <c r="K65" s="20">
        <v>10000</v>
      </c>
      <c r="L65" s="7">
        <v>0</v>
      </c>
      <c r="M65" s="20">
        <f t="shared" si="0"/>
        <v>10000</v>
      </c>
      <c r="N65" s="21"/>
    </row>
    <row r="66" spans="2:14" ht="25.5">
      <c r="B66" s="18" t="s">
        <v>58</v>
      </c>
      <c r="C66" s="13"/>
      <c r="D66" s="13"/>
      <c r="E66" s="13"/>
      <c r="F66" s="13"/>
      <c r="G66" s="5" t="s">
        <v>27</v>
      </c>
      <c r="H66" s="10" t="s">
        <v>33</v>
      </c>
      <c r="I66" s="10" t="s">
        <v>82</v>
      </c>
      <c r="J66" s="10" t="s">
        <v>53</v>
      </c>
      <c r="K66" s="20">
        <v>10000</v>
      </c>
      <c r="L66" s="7">
        <v>0</v>
      </c>
      <c r="M66" s="20">
        <f t="shared" si="0"/>
        <v>10000</v>
      </c>
      <c r="N66" s="21"/>
    </row>
    <row r="67" spans="2:14" s="3" customFormat="1" ht="12.75">
      <c r="B67" s="49" t="s">
        <v>8</v>
      </c>
      <c r="C67" s="50"/>
      <c r="D67" s="50"/>
      <c r="E67" s="50"/>
      <c r="F67" s="50"/>
      <c r="G67" s="35" t="s">
        <v>27</v>
      </c>
      <c r="H67" s="51" t="s">
        <v>20</v>
      </c>
      <c r="I67" s="51"/>
      <c r="J67" s="51"/>
      <c r="K67" s="52">
        <f>K68+K76</f>
        <v>806439</v>
      </c>
      <c r="L67" s="52">
        <f>L68+L76</f>
        <v>84747</v>
      </c>
      <c r="M67" s="37">
        <f t="shared" si="0"/>
        <v>721692</v>
      </c>
      <c r="N67" s="19"/>
    </row>
    <row r="68" spans="2:14" s="3" customFormat="1" ht="12.75">
      <c r="B68" s="43" t="s">
        <v>25</v>
      </c>
      <c r="C68" s="44"/>
      <c r="D68" s="44"/>
      <c r="E68" s="44"/>
      <c r="F68" s="44"/>
      <c r="G68" s="45" t="s">
        <v>27</v>
      </c>
      <c r="H68" s="46" t="s">
        <v>21</v>
      </c>
      <c r="I68" s="46"/>
      <c r="J68" s="46"/>
      <c r="K68" s="47">
        <f aca="true" t="shared" si="6" ref="K68:L70">K69</f>
        <v>476439</v>
      </c>
      <c r="L68" s="47">
        <f t="shared" si="6"/>
        <v>84747</v>
      </c>
      <c r="M68" s="48">
        <f t="shared" si="0"/>
        <v>391692</v>
      </c>
      <c r="N68" s="19"/>
    </row>
    <row r="69" spans="2:14" ht="25.5">
      <c r="B69" s="27" t="s">
        <v>143</v>
      </c>
      <c r="C69" s="28"/>
      <c r="D69" s="28"/>
      <c r="E69" s="28"/>
      <c r="F69" s="28"/>
      <c r="G69" s="29" t="s">
        <v>27</v>
      </c>
      <c r="H69" s="30" t="s">
        <v>21</v>
      </c>
      <c r="I69" s="30" t="s">
        <v>84</v>
      </c>
      <c r="J69" s="30"/>
      <c r="K69" s="20">
        <f t="shared" si="6"/>
        <v>476439</v>
      </c>
      <c r="L69" s="20">
        <f t="shared" si="6"/>
        <v>84747</v>
      </c>
      <c r="M69" s="20">
        <f t="shared" si="0"/>
        <v>391692</v>
      </c>
      <c r="N69" s="21"/>
    </row>
    <row r="70" spans="2:14" ht="25.5">
      <c r="B70" s="27" t="s">
        <v>144</v>
      </c>
      <c r="C70" s="28"/>
      <c r="D70" s="28"/>
      <c r="E70" s="28"/>
      <c r="F70" s="28"/>
      <c r="G70" s="29" t="s">
        <v>27</v>
      </c>
      <c r="H70" s="30" t="s">
        <v>21</v>
      </c>
      <c r="I70" s="30" t="s">
        <v>85</v>
      </c>
      <c r="J70" s="30"/>
      <c r="K70" s="20">
        <f t="shared" si="6"/>
        <v>476439</v>
      </c>
      <c r="L70" s="20">
        <f t="shared" si="6"/>
        <v>84747</v>
      </c>
      <c r="M70" s="20">
        <f t="shared" si="0"/>
        <v>391692</v>
      </c>
      <c r="N70" s="21"/>
    </row>
    <row r="71" spans="2:14" ht="12.75" customHeight="1">
      <c r="B71" s="27" t="s">
        <v>87</v>
      </c>
      <c r="C71" s="28"/>
      <c r="D71" s="28"/>
      <c r="E71" s="28"/>
      <c r="F71" s="28"/>
      <c r="G71" s="29" t="s">
        <v>27</v>
      </c>
      <c r="H71" s="30" t="s">
        <v>21</v>
      </c>
      <c r="I71" s="30" t="s">
        <v>86</v>
      </c>
      <c r="J71" s="30"/>
      <c r="K71" s="20">
        <f>K72</f>
        <v>476439</v>
      </c>
      <c r="L71" s="20">
        <f>L72</f>
        <v>84747</v>
      </c>
      <c r="M71" s="20">
        <f t="shared" si="0"/>
        <v>391692</v>
      </c>
      <c r="N71" s="21"/>
    </row>
    <row r="72" spans="2:14" ht="12.75">
      <c r="B72" s="18" t="s">
        <v>52</v>
      </c>
      <c r="C72" s="13"/>
      <c r="D72" s="13"/>
      <c r="E72" s="13"/>
      <c r="F72" s="13"/>
      <c r="G72" s="5" t="s">
        <v>27</v>
      </c>
      <c r="H72" s="10" t="s">
        <v>21</v>
      </c>
      <c r="I72" s="10" t="s">
        <v>88</v>
      </c>
      <c r="J72" s="10"/>
      <c r="K72" s="20">
        <f aca="true" t="shared" si="7" ref="K72:L74">K73</f>
        <v>476439</v>
      </c>
      <c r="L72" s="20">
        <f t="shared" si="7"/>
        <v>84747</v>
      </c>
      <c r="M72" s="20">
        <f t="shared" si="0"/>
        <v>391692</v>
      </c>
      <c r="N72" s="21"/>
    </row>
    <row r="73" spans="2:14" s="3" customFormat="1" ht="25.5">
      <c r="B73" s="18" t="s">
        <v>46</v>
      </c>
      <c r="C73" s="14"/>
      <c r="D73" s="14"/>
      <c r="E73" s="14"/>
      <c r="F73" s="14"/>
      <c r="G73" s="5" t="s">
        <v>27</v>
      </c>
      <c r="H73" s="10" t="s">
        <v>21</v>
      </c>
      <c r="I73" s="10" t="s">
        <v>88</v>
      </c>
      <c r="J73" s="10" t="s">
        <v>43</v>
      </c>
      <c r="K73" s="20">
        <f t="shared" si="7"/>
        <v>476439</v>
      </c>
      <c r="L73" s="20">
        <f t="shared" si="7"/>
        <v>84747</v>
      </c>
      <c r="M73" s="20">
        <f t="shared" si="0"/>
        <v>391692</v>
      </c>
      <c r="N73" s="19"/>
    </row>
    <row r="74" spans="2:14" s="3" customFormat="1" ht="25.5">
      <c r="B74" s="18" t="s">
        <v>47</v>
      </c>
      <c r="C74" s="14"/>
      <c r="D74" s="14"/>
      <c r="E74" s="14"/>
      <c r="F74" s="14"/>
      <c r="G74" s="5" t="s">
        <v>27</v>
      </c>
      <c r="H74" s="10" t="s">
        <v>21</v>
      </c>
      <c r="I74" s="10" t="s">
        <v>88</v>
      </c>
      <c r="J74" s="10" t="s">
        <v>44</v>
      </c>
      <c r="K74" s="20">
        <f t="shared" si="7"/>
        <v>476439</v>
      </c>
      <c r="L74" s="20">
        <f t="shared" si="7"/>
        <v>84747</v>
      </c>
      <c r="M74" s="20">
        <f t="shared" si="0"/>
        <v>391692</v>
      </c>
      <c r="N74" s="19"/>
    </row>
    <row r="75" spans="2:14" ht="25.5">
      <c r="B75" s="18" t="s">
        <v>58</v>
      </c>
      <c r="C75" s="13"/>
      <c r="D75" s="13"/>
      <c r="E75" s="13"/>
      <c r="F75" s="13"/>
      <c r="G75" s="5" t="s">
        <v>27</v>
      </c>
      <c r="H75" s="10" t="s">
        <v>21</v>
      </c>
      <c r="I75" s="10" t="s">
        <v>88</v>
      </c>
      <c r="J75" s="10" t="s">
        <v>53</v>
      </c>
      <c r="K75" s="20">
        <v>476439</v>
      </c>
      <c r="L75" s="7">
        <v>84747</v>
      </c>
      <c r="M75" s="20">
        <f t="shared" si="0"/>
        <v>391692</v>
      </c>
      <c r="N75" s="21"/>
    </row>
    <row r="76" spans="2:14" s="3" customFormat="1" ht="12.75">
      <c r="B76" s="43" t="s">
        <v>9</v>
      </c>
      <c r="C76" s="44"/>
      <c r="D76" s="44"/>
      <c r="E76" s="44"/>
      <c r="F76" s="44"/>
      <c r="G76" s="45" t="s">
        <v>27</v>
      </c>
      <c r="H76" s="46" t="s">
        <v>22</v>
      </c>
      <c r="I76" s="46"/>
      <c r="J76" s="46"/>
      <c r="K76" s="47">
        <f>K82+K77</f>
        <v>330000</v>
      </c>
      <c r="L76" s="47">
        <f>L82+L77</f>
        <v>0</v>
      </c>
      <c r="M76" s="48">
        <f t="shared" si="0"/>
        <v>330000</v>
      </c>
      <c r="N76" s="19"/>
    </row>
    <row r="77" spans="2:14" ht="25.5">
      <c r="B77" s="64" t="s">
        <v>145</v>
      </c>
      <c r="C77" s="13"/>
      <c r="D77" s="13"/>
      <c r="E77" s="13"/>
      <c r="F77" s="13"/>
      <c r="G77" s="5" t="s">
        <v>64</v>
      </c>
      <c r="H77" s="10" t="s">
        <v>22</v>
      </c>
      <c r="I77" s="10" t="s">
        <v>89</v>
      </c>
      <c r="J77" s="10"/>
      <c r="K77" s="20">
        <f aca="true" t="shared" si="8" ref="K77:L80">K78</f>
        <v>180000</v>
      </c>
      <c r="L77" s="20">
        <f t="shared" si="8"/>
        <v>0</v>
      </c>
      <c r="M77" s="20">
        <f>K77-L77</f>
        <v>180000</v>
      </c>
      <c r="N77" s="21"/>
    </row>
    <row r="78" spans="2:14" ht="12.75">
      <c r="B78" s="64" t="s">
        <v>91</v>
      </c>
      <c r="C78" s="13"/>
      <c r="D78" s="13"/>
      <c r="E78" s="13"/>
      <c r="F78" s="13"/>
      <c r="G78" s="5" t="s">
        <v>27</v>
      </c>
      <c r="H78" s="10" t="s">
        <v>22</v>
      </c>
      <c r="I78" s="10" t="s">
        <v>90</v>
      </c>
      <c r="J78" s="10"/>
      <c r="K78" s="20">
        <f t="shared" si="8"/>
        <v>180000</v>
      </c>
      <c r="L78" s="20">
        <f t="shared" si="8"/>
        <v>0</v>
      </c>
      <c r="M78" s="20">
        <f>K78-L78</f>
        <v>180000</v>
      </c>
      <c r="N78" s="21"/>
    </row>
    <row r="79" spans="2:14" ht="25.5">
      <c r="B79" s="64" t="s">
        <v>66</v>
      </c>
      <c r="C79" s="13"/>
      <c r="D79" s="13"/>
      <c r="E79" s="13"/>
      <c r="F79" s="13"/>
      <c r="G79" s="5" t="s">
        <v>27</v>
      </c>
      <c r="H79" s="10" t="s">
        <v>22</v>
      </c>
      <c r="I79" s="10" t="s">
        <v>92</v>
      </c>
      <c r="J79" s="10"/>
      <c r="K79" s="20">
        <f t="shared" si="8"/>
        <v>180000</v>
      </c>
      <c r="L79" s="20">
        <f t="shared" si="8"/>
        <v>0</v>
      </c>
      <c r="M79" s="20">
        <f>K79-L79</f>
        <v>180000</v>
      </c>
      <c r="N79" s="21"/>
    </row>
    <row r="80" spans="2:14" ht="25.5">
      <c r="B80" s="65" t="s">
        <v>67</v>
      </c>
      <c r="C80" s="13"/>
      <c r="D80" s="13"/>
      <c r="E80" s="13"/>
      <c r="F80" s="13"/>
      <c r="G80" s="5" t="s">
        <v>27</v>
      </c>
      <c r="H80" s="10" t="s">
        <v>22</v>
      </c>
      <c r="I80" s="10" t="s">
        <v>92</v>
      </c>
      <c r="J80" s="10" t="s">
        <v>65</v>
      </c>
      <c r="K80" s="20">
        <f t="shared" si="8"/>
        <v>180000</v>
      </c>
      <c r="L80" s="20">
        <f t="shared" si="8"/>
        <v>0</v>
      </c>
      <c r="M80" s="20">
        <f>K80-L80</f>
        <v>180000</v>
      </c>
      <c r="N80" s="21"/>
    </row>
    <row r="81" spans="2:14" ht="38.25">
      <c r="B81" s="68" t="s">
        <v>182</v>
      </c>
      <c r="C81" s="13"/>
      <c r="D81" s="13"/>
      <c r="E81" s="13"/>
      <c r="F81" s="13"/>
      <c r="G81" s="5" t="s">
        <v>27</v>
      </c>
      <c r="H81" s="10" t="s">
        <v>22</v>
      </c>
      <c r="I81" s="10" t="s">
        <v>92</v>
      </c>
      <c r="J81" s="10" t="s">
        <v>181</v>
      </c>
      <c r="K81" s="20">
        <v>180000</v>
      </c>
      <c r="L81" s="7">
        <v>0</v>
      </c>
      <c r="M81" s="20">
        <f>K81-L81</f>
        <v>180000</v>
      </c>
      <c r="N81" s="21"/>
    </row>
    <row r="82" spans="2:14" ht="25.5">
      <c r="B82" s="27" t="s">
        <v>146</v>
      </c>
      <c r="C82" s="13"/>
      <c r="D82" s="13"/>
      <c r="E82" s="13"/>
      <c r="F82" s="13"/>
      <c r="G82" s="5" t="s">
        <v>27</v>
      </c>
      <c r="H82" s="10" t="s">
        <v>22</v>
      </c>
      <c r="I82" s="10" t="s">
        <v>93</v>
      </c>
      <c r="J82" s="10"/>
      <c r="K82" s="20">
        <f aca="true" t="shared" si="9" ref="K82:L86">K83</f>
        <v>150000</v>
      </c>
      <c r="L82" s="20">
        <f t="shared" si="9"/>
        <v>0</v>
      </c>
      <c r="M82" s="20">
        <f t="shared" si="0"/>
        <v>150000</v>
      </c>
      <c r="N82" s="21"/>
    </row>
    <row r="83" spans="2:14" ht="38.25">
      <c r="B83" s="68" t="s">
        <v>185</v>
      </c>
      <c r="C83" s="13"/>
      <c r="D83" s="13"/>
      <c r="E83" s="13"/>
      <c r="F83" s="13"/>
      <c r="G83" s="5" t="s">
        <v>27</v>
      </c>
      <c r="H83" s="10" t="s">
        <v>22</v>
      </c>
      <c r="I83" s="10" t="s">
        <v>183</v>
      </c>
      <c r="J83" s="10"/>
      <c r="K83" s="20">
        <f t="shared" si="9"/>
        <v>150000</v>
      </c>
      <c r="L83" s="20">
        <f t="shared" si="9"/>
        <v>0</v>
      </c>
      <c r="M83" s="20">
        <f t="shared" si="0"/>
        <v>150000</v>
      </c>
      <c r="N83" s="21"/>
    </row>
    <row r="84" spans="2:14" ht="38.25">
      <c r="B84" s="31" t="s">
        <v>147</v>
      </c>
      <c r="C84" s="13"/>
      <c r="D84" s="13"/>
      <c r="E84" s="13"/>
      <c r="F84" s="13"/>
      <c r="G84" s="5" t="s">
        <v>27</v>
      </c>
      <c r="H84" s="10" t="s">
        <v>22</v>
      </c>
      <c r="I84" s="10" t="s">
        <v>184</v>
      </c>
      <c r="J84" s="10"/>
      <c r="K84" s="20">
        <f t="shared" si="9"/>
        <v>150000</v>
      </c>
      <c r="L84" s="20">
        <f t="shared" si="9"/>
        <v>0</v>
      </c>
      <c r="M84" s="20">
        <f t="shared" si="0"/>
        <v>150000</v>
      </c>
      <c r="N84" s="21"/>
    </row>
    <row r="85" spans="2:14" ht="25.5">
      <c r="B85" s="18" t="s">
        <v>46</v>
      </c>
      <c r="C85" s="13"/>
      <c r="D85" s="13"/>
      <c r="E85" s="13"/>
      <c r="F85" s="13"/>
      <c r="G85" s="5" t="s">
        <v>27</v>
      </c>
      <c r="H85" s="10" t="s">
        <v>22</v>
      </c>
      <c r="I85" s="10" t="s">
        <v>184</v>
      </c>
      <c r="J85" s="10" t="s">
        <v>43</v>
      </c>
      <c r="K85" s="20">
        <f t="shared" si="9"/>
        <v>150000</v>
      </c>
      <c r="L85" s="20">
        <f t="shared" si="9"/>
        <v>0</v>
      </c>
      <c r="M85" s="20">
        <f t="shared" si="0"/>
        <v>150000</v>
      </c>
      <c r="N85" s="21"/>
    </row>
    <row r="86" spans="2:14" ht="25.5">
      <c r="B86" s="18" t="s">
        <v>47</v>
      </c>
      <c r="C86" s="13"/>
      <c r="D86" s="13"/>
      <c r="E86" s="13"/>
      <c r="F86" s="13"/>
      <c r="G86" s="5" t="s">
        <v>27</v>
      </c>
      <c r="H86" s="10" t="s">
        <v>22</v>
      </c>
      <c r="I86" s="10" t="s">
        <v>184</v>
      </c>
      <c r="J86" s="10" t="s">
        <v>44</v>
      </c>
      <c r="K86" s="20">
        <f t="shared" si="9"/>
        <v>150000</v>
      </c>
      <c r="L86" s="20">
        <f t="shared" si="9"/>
        <v>0</v>
      </c>
      <c r="M86" s="20">
        <f aca="true" t="shared" si="10" ref="M86:M114">K86-L86</f>
        <v>150000</v>
      </c>
      <c r="N86" s="21"/>
    </row>
    <row r="87" spans="2:14" ht="25.5">
      <c r="B87" s="18" t="s">
        <v>58</v>
      </c>
      <c r="C87" s="13"/>
      <c r="D87" s="13"/>
      <c r="E87" s="13"/>
      <c r="F87" s="13"/>
      <c r="G87" s="5" t="s">
        <v>27</v>
      </c>
      <c r="H87" s="10" t="s">
        <v>22</v>
      </c>
      <c r="I87" s="10" t="s">
        <v>184</v>
      </c>
      <c r="J87" s="10" t="s">
        <v>53</v>
      </c>
      <c r="K87" s="20">
        <v>150000</v>
      </c>
      <c r="L87" s="7">
        <v>0</v>
      </c>
      <c r="M87" s="20">
        <f t="shared" si="10"/>
        <v>150000</v>
      </c>
      <c r="N87" s="21"/>
    </row>
    <row r="88" spans="2:14" s="3" customFormat="1" ht="12.75">
      <c r="B88" s="49" t="s">
        <v>10</v>
      </c>
      <c r="C88" s="50"/>
      <c r="D88" s="50"/>
      <c r="E88" s="50"/>
      <c r="F88" s="50"/>
      <c r="G88" s="35" t="s">
        <v>27</v>
      </c>
      <c r="H88" s="51" t="s">
        <v>23</v>
      </c>
      <c r="I88" s="51"/>
      <c r="J88" s="51"/>
      <c r="K88" s="52">
        <f>K89+K96</f>
        <v>2113669.99</v>
      </c>
      <c r="L88" s="52">
        <f>L89+L96</f>
        <v>217286.96</v>
      </c>
      <c r="M88" s="37">
        <f t="shared" si="10"/>
        <v>1896383.0300000003</v>
      </c>
      <c r="N88" s="19"/>
    </row>
    <row r="89" spans="2:14" s="3" customFormat="1" ht="12.75">
      <c r="B89" s="43" t="s">
        <v>169</v>
      </c>
      <c r="C89" s="44"/>
      <c r="D89" s="44"/>
      <c r="E89" s="44"/>
      <c r="F89" s="44"/>
      <c r="G89" s="45" t="s">
        <v>27</v>
      </c>
      <c r="H89" s="46" t="s">
        <v>62</v>
      </c>
      <c r="I89" s="46"/>
      <c r="J89" s="46"/>
      <c r="K89" s="47">
        <f aca="true" t="shared" si="11" ref="K89:L94">K90</f>
        <v>117867</v>
      </c>
      <c r="L89" s="47">
        <f t="shared" si="11"/>
        <v>51142.68</v>
      </c>
      <c r="M89" s="48">
        <f t="shared" si="10"/>
        <v>66724.32</v>
      </c>
      <c r="N89" s="19"/>
    </row>
    <row r="90" spans="2:14" ht="38.25">
      <c r="B90" s="27" t="s">
        <v>148</v>
      </c>
      <c r="C90" s="13"/>
      <c r="D90" s="13"/>
      <c r="E90" s="13"/>
      <c r="F90" s="13"/>
      <c r="G90" s="5" t="s">
        <v>27</v>
      </c>
      <c r="H90" s="10" t="s">
        <v>62</v>
      </c>
      <c r="I90" s="10" t="s">
        <v>94</v>
      </c>
      <c r="J90" s="10"/>
      <c r="K90" s="20">
        <f>K91</f>
        <v>117867</v>
      </c>
      <c r="L90" s="20">
        <f>L91</f>
        <v>51142.68</v>
      </c>
      <c r="M90" s="20">
        <f t="shared" si="10"/>
        <v>66724.32</v>
      </c>
      <c r="N90" s="21"/>
    </row>
    <row r="91" spans="2:14" ht="25.5">
      <c r="B91" s="69" t="s">
        <v>188</v>
      </c>
      <c r="C91" s="13"/>
      <c r="D91" s="13"/>
      <c r="E91" s="13"/>
      <c r="F91" s="13"/>
      <c r="G91" s="5" t="s">
        <v>27</v>
      </c>
      <c r="H91" s="10" t="s">
        <v>62</v>
      </c>
      <c r="I91" s="10" t="s">
        <v>186</v>
      </c>
      <c r="J91" s="10"/>
      <c r="K91" s="20">
        <f>K92</f>
        <v>117867</v>
      </c>
      <c r="L91" s="20">
        <f>L92</f>
        <v>51142.68</v>
      </c>
      <c r="M91" s="20">
        <f t="shared" si="10"/>
        <v>66724.32</v>
      </c>
      <c r="N91" s="21"/>
    </row>
    <row r="92" spans="2:14" ht="25.5">
      <c r="B92" s="27" t="s">
        <v>63</v>
      </c>
      <c r="C92" s="13"/>
      <c r="D92" s="13"/>
      <c r="E92" s="13"/>
      <c r="F92" s="13"/>
      <c r="G92" s="5" t="s">
        <v>27</v>
      </c>
      <c r="H92" s="10" t="s">
        <v>62</v>
      </c>
      <c r="I92" s="10" t="s">
        <v>187</v>
      </c>
      <c r="J92" s="10"/>
      <c r="K92" s="20">
        <f t="shared" si="11"/>
        <v>117867</v>
      </c>
      <c r="L92" s="20">
        <f t="shared" si="11"/>
        <v>51142.68</v>
      </c>
      <c r="M92" s="20">
        <f t="shared" si="10"/>
        <v>66724.32</v>
      </c>
      <c r="N92" s="21"/>
    </row>
    <row r="93" spans="2:14" ht="25.5">
      <c r="B93" s="18" t="s">
        <v>46</v>
      </c>
      <c r="C93" s="13"/>
      <c r="D93" s="13"/>
      <c r="E93" s="13"/>
      <c r="F93" s="13"/>
      <c r="G93" s="5" t="s">
        <v>27</v>
      </c>
      <c r="H93" s="10" t="s">
        <v>62</v>
      </c>
      <c r="I93" s="10" t="s">
        <v>187</v>
      </c>
      <c r="J93" s="10" t="s">
        <v>43</v>
      </c>
      <c r="K93" s="20">
        <f t="shared" si="11"/>
        <v>117867</v>
      </c>
      <c r="L93" s="20">
        <f t="shared" si="11"/>
        <v>51142.68</v>
      </c>
      <c r="M93" s="20">
        <f t="shared" si="10"/>
        <v>66724.32</v>
      </c>
      <c r="N93" s="21"/>
    </row>
    <row r="94" spans="2:14" ht="25.5">
      <c r="B94" s="18" t="s">
        <v>47</v>
      </c>
      <c r="C94" s="13"/>
      <c r="D94" s="13"/>
      <c r="E94" s="13"/>
      <c r="F94" s="13"/>
      <c r="G94" s="5" t="s">
        <v>27</v>
      </c>
      <c r="H94" s="10" t="s">
        <v>62</v>
      </c>
      <c r="I94" s="10" t="s">
        <v>187</v>
      </c>
      <c r="J94" s="10" t="s">
        <v>44</v>
      </c>
      <c r="K94" s="20">
        <f t="shared" si="11"/>
        <v>117867</v>
      </c>
      <c r="L94" s="20">
        <f t="shared" si="11"/>
        <v>51142.68</v>
      </c>
      <c r="M94" s="20">
        <f t="shared" si="10"/>
        <v>66724.32</v>
      </c>
      <c r="N94" s="21"/>
    </row>
    <row r="95" spans="2:14" s="3" customFormat="1" ht="25.5">
      <c r="B95" s="18" t="s">
        <v>58</v>
      </c>
      <c r="C95" s="14"/>
      <c r="D95" s="14"/>
      <c r="E95" s="14"/>
      <c r="F95" s="14"/>
      <c r="G95" s="5" t="s">
        <v>27</v>
      </c>
      <c r="H95" s="10" t="s">
        <v>62</v>
      </c>
      <c r="I95" s="10" t="s">
        <v>187</v>
      </c>
      <c r="J95" s="10" t="s">
        <v>53</v>
      </c>
      <c r="K95" s="20">
        <v>117867</v>
      </c>
      <c r="L95" s="7">
        <v>51142.68</v>
      </c>
      <c r="M95" s="20">
        <f t="shared" si="10"/>
        <v>66724.32</v>
      </c>
      <c r="N95" s="19"/>
    </row>
    <row r="96" spans="2:14" s="3" customFormat="1" ht="12.75">
      <c r="B96" s="43" t="s">
        <v>35</v>
      </c>
      <c r="C96" s="44"/>
      <c r="D96" s="44"/>
      <c r="E96" s="44"/>
      <c r="F96" s="44"/>
      <c r="G96" s="45" t="s">
        <v>27</v>
      </c>
      <c r="H96" s="46" t="s">
        <v>0</v>
      </c>
      <c r="I96" s="46"/>
      <c r="J96" s="46"/>
      <c r="K96" s="47">
        <f>K97</f>
        <v>1995802.99</v>
      </c>
      <c r="L96" s="47">
        <f>L97</f>
        <v>166144.28</v>
      </c>
      <c r="M96" s="48">
        <f t="shared" si="10"/>
        <v>1829658.71</v>
      </c>
      <c r="N96" s="19"/>
    </row>
    <row r="97" spans="2:14" ht="25.5">
      <c r="B97" s="16" t="s">
        <v>149</v>
      </c>
      <c r="C97" s="13"/>
      <c r="D97" s="13"/>
      <c r="E97" s="13"/>
      <c r="F97" s="13"/>
      <c r="G97" s="5" t="s">
        <v>27</v>
      </c>
      <c r="H97" s="10" t="s">
        <v>0</v>
      </c>
      <c r="I97" s="10" t="s">
        <v>95</v>
      </c>
      <c r="J97" s="10"/>
      <c r="K97" s="20">
        <f>K98</f>
        <v>1995802.99</v>
      </c>
      <c r="L97" s="20">
        <f>L98</f>
        <v>166144.28</v>
      </c>
      <c r="M97" s="20">
        <f t="shared" si="10"/>
        <v>1829658.71</v>
      </c>
      <c r="N97" s="21"/>
    </row>
    <row r="98" spans="2:14" ht="25.5">
      <c r="B98" s="16" t="s">
        <v>97</v>
      </c>
      <c r="C98" s="13"/>
      <c r="D98" s="13"/>
      <c r="E98" s="13"/>
      <c r="F98" s="13"/>
      <c r="G98" s="5" t="s">
        <v>27</v>
      </c>
      <c r="H98" s="10" t="s">
        <v>0</v>
      </c>
      <c r="I98" s="10" t="s">
        <v>96</v>
      </c>
      <c r="J98" s="10"/>
      <c r="K98" s="20">
        <f>K103+K107+K99+K111</f>
        <v>1995802.99</v>
      </c>
      <c r="L98" s="20">
        <f>L103+L107+L99+L111</f>
        <v>166144.28</v>
      </c>
      <c r="M98" s="20">
        <f t="shared" si="10"/>
        <v>1829658.71</v>
      </c>
      <c r="N98" s="21"/>
    </row>
    <row r="99" spans="2:14" ht="12.75">
      <c r="B99" s="16" t="s">
        <v>106</v>
      </c>
      <c r="C99" s="13"/>
      <c r="D99" s="13"/>
      <c r="E99" s="13"/>
      <c r="F99" s="13"/>
      <c r="G99" s="5" t="s">
        <v>64</v>
      </c>
      <c r="H99" s="10" t="s">
        <v>0</v>
      </c>
      <c r="I99" s="10" t="s">
        <v>105</v>
      </c>
      <c r="J99" s="10"/>
      <c r="K99" s="20">
        <f aca="true" t="shared" si="12" ref="K99:L101">K100</f>
        <v>760000</v>
      </c>
      <c r="L99" s="20">
        <f t="shared" si="12"/>
        <v>127711.28</v>
      </c>
      <c r="M99" s="20">
        <f t="shared" si="10"/>
        <v>632288.72</v>
      </c>
      <c r="N99" s="21"/>
    </row>
    <row r="100" spans="2:14" ht="25.5">
      <c r="B100" s="18" t="s">
        <v>46</v>
      </c>
      <c r="C100" s="13"/>
      <c r="D100" s="13"/>
      <c r="E100" s="13"/>
      <c r="F100" s="13"/>
      <c r="G100" s="5" t="s">
        <v>64</v>
      </c>
      <c r="H100" s="10" t="s">
        <v>0</v>
      </c>
      <c r="I100" s="10" t="s">
        <v>105</v>
      </c>
      <c r="J100" s="10" t="s">
        <v>43</v>
      </c>
      <c r="K100" s="20">
        <f t="shared" si="12"/>
        <v>760000</v>
      </c>
      <c r="L100" s="20">
        <f t="shared" si="12"/>
        <v>127711.28</v>
      </c>
      <c r="M100" s="20">
        <f t="shared" si="10"/>
        <v>632288.72</v>
      </c>
      <c r="N100" s="21"/>
    </row>
    <row r="101" spans="2:14" ht="25.5">
      <c r="B101" s="18" t="s">
        <v>47</v>
      </c>
      <c r="C101" s="13"/>
      <c r="D101" s="13"/>
      <c r="E101" s="13"/>
      <c r="F101" s="13"/>
      <c r="G101" s="5" t="s">
        <v>64</v>
      </c>
      <c r="H101" s="10" t="s">
        <v>0</v>
      </c>
      <c r="I101" s="10" t="s">
        <v>105</v>
      </c>
      <c r="J101" s="10" t="s">
        <v>44</v>
      </c>
      <c r="K101" s="20">
        <f t="shared" si="12"/>
        <v>760000</v>
      </c>
      <c r="L101" s="20">
        <f t="shared" si="12"/>
        <v>127711.28</v>
      </c>
      <c r="M101" s="20">
        <f t="shared" si="10"/>
        <v>632288.72</v>
      </c>
      <c r="N101" s="21"/>
    </row>
    <row r="102" spans="2:14" ht="25.5">
      <c r="B102" s="18" t="s">
        <v>58</v>
      </c>
      <c r="C102" s="13"/>
      <c r="D102" s="13"/>
      <c r="E102" s="13"/>
      <c r="F102" s="13"/>
      <c r="G102" s="5" t="s">
        <v>64</v>
      </c>
      <c r="H102" s="10" t="s">
        <v>0</v>
      </c>
      <c r="I102" s="10" t="s">
        <v>105</v>
      </c>
      <c r="J102" s="10" t="s">
        <v>53</v>
      </c>
      <c r="K102" s="20">
        <v>760000</v>
      </c>
      <c r="L102" s="20">
        <v>127711.28</v>
      </c>
      <c r="M102" s="20">
        <f t="shared" si="10"/>
        <v>632288.72</v>
      </c>
      <c r="N102" s="21"/>
    </row>
    <row r="103" spans="2:14" ht="12.75">
      <c r="B103" s="32" t="s">
        <v>99</v>
      </c>
      <c r="C103" s="13"/>
      <c r="D103" s="13"/>
      <c r="E103" s="13"/>
      <c r="F103" s="13"/>
      <c r="G103" s="5" t="s">
        <v>27</v>
      </c>
      <c r="H103" s="10" t="s">
        <v>0</v>
      </c>
      <c r="I103" s="10" t="s">
        <v>98</v>
      </c>
      <c r="J103" s="10"/>
      <c r="K103" s="20">
        <f aca="true" t="shared" si="13" ref="K103:L105">K104</f>
        <v>50000</v>
      </c>
      <c r="L103" s="20">
        <f t="shared" si="13"/>
        <v>0</v>
      </c>
      <c r="M103" s="20">
        <f t="shared" si="10"/>
        <v>50000</v>
      </c>
      <c r="N103" s="21"/>
    </row>
    <row r="104" spans="2:14" ht="25.5">
      <c r="B104" s="18" t="s">
        <v>46</v>
      </c>
      <c r="C104" s="13"/>
      <c r="D104" s="13"/>
      <c r="E104" s="13"/>
      <c r="F104" s="13"/>
      <c r="G104" s="5" t="s">
        <v>27</v>
      </c>
      <c r="H104" s="10" t="s">
        <v>0</v>
      </c>
      <c r="I104" s="10" t="s">
        <v>98</v>
      </c>
      <c r="J104" s="10" t="s">
        <v>43</v>
      </c>
      <c r="K104" s="20">
        <f t="shared" si="13"/>
        <v>50000</v>
      </c>
      <c r="L104" s="20">
        <f t="shared" si="13"/>
        <v>0</v>
      </c>
      <c r="M104" s="20">
        <f t="shared" si="10"/>
        <v>50000</v>
      </c>
      <c r="N104" s="21"/>
    </row>
    <row r="105" spans="2:14" ht="25.5">
      <c r="B105" s="18" t="s">
        <v>47</v>
      </c>
      <c r="C105" s="13"/>
      <c r="D105" s="13"/>
      <c r="E105" s="13"/>
      <c r="F105" s="13"/>
      <c r="G105" s="5" t="s">
        <v>27</v>
      </c>
      <c r="H105" s="10" t="s">
        <v>0</v>
      </c>
      <c r="I105" s="10" t="s">
        <v>98</v>
      </c>
      <c r="J105" s="10" t="s">
        <v>44</v>
      </c>
      <c r="K105" s="20">
        <f t="shared" si="13"/>
        <v>50000</v>
      </c>
      <c r="L105" s="20">
        <f t="shared" si="13"/>
        <v>0</v>
      </c>
      <c r="M105" s="20">
        <f t="shared" si="10"/>
        <v>50000</v>
      </c>
      <c r="N105" s="21"/>
    </row>
    <row r="106" spans="2:14" ht="25.5">
      <c r="B106" s="18" t="s">
        <v>58</v>
      </c>
      <c r="C106" s="13"/>
      <c r="D106" s="13"/>
      <c r="E106" s="13"/>
      <c r="F106" s="13"/>
      <c r="G106" s="5" t="s">
        <v>27</v>
      </c>
      <c r="H106" s="10" t="s">
        <v>0</v>
      </c>
      <c r="I106" s="10" t="s">
        <v>98</v>
      </c>
      <c r="J106" s="10" t="s">
        <v>53</v>
      </c>
      <c r="K106" s="20">
        <v>50000</v>
      </c>
      <c r="L106" s="20">
        <v>0</v>
      </c>
      <c r="M106" s="20">
        <f t="shared" si="10"/>
        <v>50000</v>
      </c>
      <c r="N106" s="21"/>
    </row>
    <row r="107" spans="2:14" s="3" customFormat="1" ht="12" customHeight="1">
      <c r="B107" s="16" t="s">
        <v>101</v>
      </c>
      <c r="C107" s="14"/>
      <c r="D107" s="14"/>
      <c r="E107" s="14"/>
      <c r="F107" s="14"/>
      <c r="G107" s="5" t="s">
        <v>27</v>
      </c>
      <c r="H107" s="10" t="s">
        <v>0</v>
      </c>
      <c r="I107" s="10" t="s">
        <v>100</v>
      </c>
      <c r="J107" s="10"/>
      <c r="K107" s="20">
        <f aca="true" t="shared" si="14" ref="K107:L109">K108</f>
        <v>25000</v>
      </c>
      <c r="L107" s="7">
        <f t="shared" si="14"/>
        <v>0</v>
      </c>
      <c r="M107" s="20">
        <f t="shared" si="10"/>
        <v>25000</v>
      </c>
      <c r="N107" s="19"/>
    </row>
    <row r="108" spans="2:14" ht="25.5">
      <c r="B108" s="18" t="s">
        <v>46</v>
      </c>
      <c r="C108" s="13"/>
      <c r="D108" s="13"/>
      <c r="E108" s="13"/>
      <c r="F108" s="13"/>
      <c r="G108" s="5" t="s">
        <v>27</v>
      </c>
      <c r="H108" s="10" t="s">
        <v>0</v>
      </c>
      <c r="I108" s="10" t="s">
        <v>100</v>
      </c>
      <c r="J108" s="10" t="s">
        <v>43</v>
      </c>
      <c r="K108" s="20">
        <f t="shared" si="14"/>
        <v>25000</v>
      </c>
      <c r="L108" s="7">
        <f t="shared" si="14"/>
        <v>0</v>
      </c>
      <c r="M108" s="20">
        <f t="shared" si="10"/>
        <v>25000</v>
      </c>
      <c r="N108" s="21"/>
    </row>
    <row r="109" spans="2:14" ht="25.5">
      <c r="B109" s="18" t="s">
        <v>47</v>
      </c>
      <c r="C109" s="13"/>
      <c r="D109" s="13"/>
      <c r="E109" s="13"/>
      <c r="F109" s="13"/>
      <c r="G109" s="5" t="s">
        <v>27</v>
      </c>
      <c r="H109" s="10" t="s">
        <v>0</v>
      </c>
      <c r="I109" s="10" t="s">
        <v>100</v>
      </c>
      <c r="J109" s="10" t="s">
        <v>44</v>
      </c>
      <c r="K109" s="20">
        <f t="shared" si="14"/>
        <v>25000</v>
      </c>
      <c r="L109" s="7">
        <f t="shared" si="14"/>
        <v>0</v>
      </c>
      <c r="M109" s="20">
        <f t="shared" si="10"/>
        <v>25000</v>
      </c>
      <c r="N109" s="21"/>
    </row>
    <row r="110" spans="2:14" ht="25.5">
      <c r="B110" s="18" t="s">
        <v>58</v>
      </c>
      <c r="C110" s="13"/>
      <c r="D110" s="13"/>
      <c r="E110" s="13"/>
      <c r="F110" s="13"/>
      <c r="G110" s="5" t="s">
        <v>27</v>
      </c>
      <c r="H110" s="10" t="s">
        <v>0</v>
      </c>
      <c r="I110" s="10" t="s">
        <v>100</v>
      </c>
      <c r="J110" s="10" t="s">
        <v>53</v>
      </c>
      <c r="K110" s="20">
        <v>25000</v>
      </c>
      <c r="L110" s="7">
        <v>0</v>
      </c>
      <c r="M110" s="20">
        <f t="shared" si="10"/>
        <v>25000</v>
      </c>
      <c r="N110" s="21"/>
    </row>
    <row r="111" spans="2:14" ht="12.75">
      <c r="B111" s="18" t="s">
        <v>141</v>
      </c>
      <c r="C111" s="13"/>
      <c r="D111" s="13"/>
      <c r="E111" s="13"/>
      <c r="F111" s="13"/>
      <c r="G111" s="5" t="s">
        <v>27</v>
      </c>
      <c r="H111" s="10" t="s">
        <v>0</v>
      </c>
      <c r="I111" s="10" t="s">
        <v>140</v>
      </c>
      <c r="J111" s="10"/>
      <c r="K111" s="20">
        <f aca="true" t="shared" si="15" ref="K111:L113">K112</f>
        <v>1160802.99</v>
      </c>
      <c r="L111" s="20">
        <f t="shared" si="15"/>
        <v>38433</v>
      </c>
      <c r="M111" s="20">
        <f t="shared" si="10"/>
        <v>1122369.99</v>
      </c>
      <c r="N111" s="21"/>
    </row>
    <row r="112" spans="2:14" ht="25.5">
      <c r="B112" s="18" t="s">
        <v>46</v>
      </c>
      <c r="C112" s="13"/>
      <c r="D112" s="13"/>
      <c r="E112" s="13"/>
      <c r="F112" s="13"/>
      <c r="G112" s="5" t="s">
        <v>27</v>
      </c>
      <c r="H112" s="10" t="s">
        <v>0</v>
      </c>
      <c r="I112" s="10" t="s">
        <v>140</v>
      </c>
      <c r="J112" s="10" t="s">
        <v>43</v>
      </c>
      <c r="K112" s="20">
        <f t="shared" si="15"/>
        <v>1160802.99</v>
      </c>
      <c r="L112" s="20">
        <f t="shared" si="15"/>
        <v>38433</v>
      </c>
      <c r="M112" s="20">
        <f t="shared" si="10"/>
        <v>1122369.99</v>
      </c>
      <c r="N112" s="21"/>
    </row>
    <row r="113" spans="2:14" ht="25.5">
      <c r="B113" s="18" t="s">
        <v>47</v>
      </c>
      <c r="C113" s="13"/>
      <c r="D113" s="13"/>
      <c r="E113" s="13"/>
      <c r="F113" s="13"/>
      <c r="G113" s="5" t="s">
        <v>27</v>
      </c>
      <c r="H113" s="10" t="s">
        <v>0</v>
      </c>
      <c r="I113" s="10" t="s">
        <v>140</v>
      </c>
      <c r="J113" s="10" t="s">
        <v>44</v>
      </c>
      <c r="K113" s="20">
        <f t="shared" si="15"/>
        <v>1160802.99</v>
      </c>
      <c r="L113" s="20">
        <f t="shared" si="15"/>
        <v>38433</v>
      </c>
      <c r="M113" s="20">
        <f t="shared" si="10"/>
        <v>1122369.99</v>
      </c>
      <c r="N113" s="21"/>
    </row>
    <row r="114" spans="2:14" ht="25.5">
      <c r="B114" s="18" t="s">
        <v>58</v>
      </c>
      <c r="C114" s="13"/>
      <c r="D114" s="13"/>
      <c r="E114" s="13"/>
      <c r="F114" s="13"/>
      <c r="G114" s="5" t="s">
        <v>27</v>
      </c>
      <c r="H114" s="10" t="s">
        <v>0</v>
      </c>
      <c r="I114" s="10" t="s">
        <v>140</v>
      </c>
      <c r="J114" s="10" t="s">
        <v>53</v>
      </c>
      <c r="K114" s="20">
        <v>1160802.99</v>
      </c>
      <c r="L114" s="7">
        <v>38433</v>
      </c>
      <c r="M114" s="20">
        <f t="shared" si="10"/>
        <v>1122369.99</v>
      </c>
      <c r="N114" s="21"/>
    </row>
    <row r="115" spans="2:14" s="3" customFormat="1" ht="12.75">
      <c r="B115" s="55" t="s">
        <v>107</v>
      </c>
      <c r="C115" s="50"/>
      <c r="D115" s="50"/>
      <c r="E115" s="50"/>
      <c r="F115" s="50"/>
      <c r="G115" s="35" t="s">
        <v>27</v>
      </c>
      <c r="H115" s="51" t="s">
        <v>108</v>
      </c>
      <c r="I115" s="51"/>
      <c r="J115" s="53"/>
      <c r="K115" s="52">
        <f aca="true" t="shared" si="16" ref="K115:L119">K116</f>
        <v>5275086</v>
      </c>
      <c r="L115" s="52">
        <f t="shared" si="16"/>
        <v>1169765.15</v>
      </c>
      <c r="M115" s="37">
        <f aca="true" t="shared" si="17" ref="M115:M137">K115-L115</f>
        <v>4105320.85</v>
      </c>
      <c r="N115" s="19"/>
    </row>
    <row r="116" spans="2:14" s="3" customFormat="1" ht="12.75">
      <c r="B116" s="43" t="s">
        <v>109</v>
      </c>
      <c r="C116" s="44"/>
      <c r="D116" s="44"/>
      <c r="E116" s="44"/>
      <c r="F116" s="44"/>
      <c r="G116" s="45" t="s">
        <v>27</v>
      </c>
      <c r="H116" s="46" t="s">
        <v>110</v>
      </c>
      <c r="I116" s="46"/>
      <c r="J116" s="46"/>
      <c r="K116" s="47">
        <f t="shared" si="16"/>
        <v>5275086</v>
      </c>
      <c r="L116" s="47">
        <f t="shared" si="16"/>
        <v>1169765.15</v>
      </c>
      <c r="M116" s="48">
        <f t="shared" si="17"/>
        <v>4105320.85</v>
      </c>
      <c r="N116" s="19"/>
    </row>
    <row r="117" spans="2:14" s="3" customFormat="1" ht="25.5">
      <c r="B117" s="32" t="s">
        <v>150</v>
      </c>
      <c r="C117" s="62"/>
      <c r="D117" s="62"/>
      <c r="E117" s="62"/>
      <c r="F117" s="62"/>
      <c r="G117" s="29" t="s">
        <v>27</v>
      </c>
      <c r="H117" s="30" t="s">
        <v>110</v>
      </c>
      <c r="I117" s="30" t="s">
        <v>111</v>
      </c>
      <c r="J117" s="30"/>
      <c r="K117" s="20">
        <f>K118+K132</f>
        <v>5275086</v>
      </c>
      <c r="L117" s="20">
        <f>L118+L132</f>
        <v>1169765.15</v>
      </c>
      <c r="M117" s="20">
        <f t="shared" si="17"/>
        <v>4105320.85</v>
      </c>
      <c r="N117" s="19"/>
    </row>
    <row r="118" spans="2:14" s="4" customFormat="1" ht="12.75">
      <c r="B118" s="16" t="s">
        <v>113</v>
      </c>
      <c r="C118" s="15"/>
      <c r="D118" s="15"/>
      <c r="E118" s="15"/>
      <c r="F118" s="15"/>
      <c r="G118" s="5" t="s">
        <v>27</v>
      </c>
      <c r="H118" s="10" t="s">
        <v>110</v>
      </c>
      <c r="I118" s="10" t="s">
        <v>112</v>
      </c>
      <c r="J118" s="10"/>
      <c r="K118" s="7">
        <f t="shared" si="16"/>
        <v>5175086</v>
      </c>
      <c r="L118" s="7">
        <f t="shared" si="16"/>
        <v>1169765.15</v>
      </c>
      <c r="M118" s="20">
        <f t="shared" si="17"/>
        <v>4005320.85</v>
      </c>
      <c r="N118" s="22"/>
    </row>
    <row r="119" spans="2:14" s="4" customFormat="1" ht="12.75">
      <c r="B119" s="16" t="s">
        <v>115</v>
      </c>
      <c r="C119" s="15"/>
      <c r="D119" s="15"/>
      <c r="E119" s="15"/>
      <c r="F119" s="15"/>
      <c r="G119" s="5" t="s">
        <v>27</v>
      </c>
      <c r="H119" s="10" t="s">
        <v>110</v>
      </c>
      <c r="I119" s="10" t="s">
        <v>114</v>
      </c>
      <c r="J119" s="10"/>
      <c r="K119" s="7">
        <f t="shared" si="16"/>
        <v>5175086</v>
      </c>
      <c r="L119" s="7">
        <f t="shared" si="16"/>
        <v>1169765.15</v>
      </c>
      <c r="M119" s="20">
        <f t="shared" si="17"/>
        <v>4005320.85</v>
      </c>
      <c r="N119" s="22"/>
    </row>
    <row r="120" spans="2:14" s="4" customFormat="1" ht="25.5">
      <c r="B120" s="16" t="s">
        <v>117</v>
      </c>
      <c r="C120" s="15"/>
      <c r="D120" s="15"/>
      <c r="E120" s="15"/>
      <c r="F120" s="15"/>
      <c r="G120" s="5" t="s">
        <v>27</v>
      </c>
      <c r="H120" s="10" t="s">
        <v>110</v>
      </c>
      <c r="I120" s="10" t="s">
        <v>116</v>
      </c>
      <c r="J120" s="10"/>
      <c r="K120" s="7">
        <f>K121+K125+K129</f>
        <v>5175086</v>
      </c>
      <c r="L120" s="7">
        <f>L121+L125+L129</f>
        <v>1169765.15</v>
      </c>
      <c r="M120" s="20">
        <f t="shared" si="17"/>
        <v>4005320.85</v>
      </c>
      <c r="N120" s="22"/>
    </row>
    <row r="121" spans="2:14" s="4" customFormat="1" ht="53.25" customHeight="1">
      <c r="B121" s="16" t="s">
        <v>121</v>
      </c>
      <c r="C121" s="15"/>
      <c r="D121" s="15"/>
      <c r="E121" s="15"/>
      <c r="F121" s="15"/>
      <c r="G121" s="5" t="s">
        <v>64</v>
      </c>
      <c r="H121" s="10" t="s">
        <v>110</v>
      </c>
      <c r="I121" s="10" t="s">
        <v>116</v>
      </c>
      <c r="J121" s="10" t="s">
        <v>37</v>
      </c>
      <c r="K121" s="7">
        <f>K122</f>
        <v>3697186</v>
      </c>
      <c r="L121" s="7">
        <f>L122</f>
        <v>608416.63</v>
      </c>
      <c r="M121" s="20">
        <f t="shared" si="17"/>
        <v>3088769.37</v>
      </c>
      <c r="N121" s="22"/>
    </row>
    <row r="122" spans="2:14" s="4" customFormat="1" ht="12.75">
      <c r="B122" s="1" t="s">
        <v>122</v>
      </c>
      <c r="C122" s="15"/>
      <c r="D122" s="15"/>
      <c r="E122" s="15"/>
      <c r="F122" s="15"/>
      <c r="G122" s="5" t="s">
        <v>64</v>
      </c>
      <c r="H122" s="10" t="s">
        <v>110</v>
      </c>
      <c r="I122" s="10" t="s">
        <v>116</v>
      </c>
      <c r="J122" s="10" t="s">
        <v>118</v>
      </c>
      <c r="K122" s="7">
        <f>SUM(K123:K124)</f>
        <v>3697186</v>
      </c>
      <c r="L122" s="7">
        <f>SUM(L123:L124)</f>
        <v>608416.63</v>
      </c>
      <c r="M122" s="20">
        <f t="shared" si="17"/>
        <v>3088769.37</v>
      </c>
      <c r="N122" s="22"/>
    </row>
    <row r="123" spans="2:14" s="4" customFormat="1" ht="12.75">
      <c r="B123" s="16" t="s">
        <v>123</v>
      </c>
      <c r="C123" s="15"/>
      <c r="D123" s="15"/>
      <c r="E123" s="15"/>
      <c r="F123" s="15"/>
      <c r="G123" s="5" t="s">
        <v>64</v>
      </c>
      <c r="H123" s="10" t="s">
        <v>110</v>
      </c>
      <c r="I123" s="10" t="s">
        <v>116</v>
      </c>
      <c r="J123" s="10" t="s">
        <v>119</v>
      </c>
      <c r="K123" s="7">
        <v>2839620</v>
      </c>
      <c r="L123" s="7">
        <v>476223.96</v>
      </c>
      <c r="M123" s="20">
        <f t="shared" si="17"/>
        <v>2363396.04</v>
      </c>
      <c r="N123" s="22"/>
    </row>
    <row r="124" spans="2:14" s="4" customFormat="1" ht="25.5">
      <c r="B124" s="16" t="s">
        <v>124</v>
      </c>
      <c r="C124" s="15"/>
      <c r="D124" s="15"/>
      <c r="E124" s="15"/>
      <c r="F124" s="15"/>
      <c r="G124" s="5" t="s">
        <v>64</v>
      </c>
      <c r="H124" s="10" t="s">
        <v>110</v>
      </c>
      <c r="I124" s="10" t="s">
        <v>116</v>
      </c>
      <c r="J124" s="10" t="s">
        <v>120</v>
      </c>
      <c r="K124" s="7">
        <v>857566</v>
      </c>
      <c r="L124" s="7">
        <v>132192.67</v>
      </c>
      <c r="M124" s="20">
        <f t="shared" si="17"/>
        <v>725373.33</v>
      </c>
      <c r="N124" s="22"/>
    </row>
    <row r="125" spans="2:14" s="4" customFormat="1" ht="25.5">
      <c r="B125" s="18" t="s">
        <v>46</v>
      </c>
      <c r="C125" s="15"/>
      <c r="D125" s="15"/>
      <c r="E125" s="15"/>
      <c r="F125" s="15"/>
      <c r="G125" s="5" t="s">
        <v>64</v>
      </c>
      <c r="H125" s="10" t="s">
        <v>110</v>
      </c>
      <c r="I125" s="10" t="s">
        <v>116</v>
      </c>
      <c r="J125" s="10" t="s">
        <v>43</v>
      </c>
      <c r="K125" s="7">
        <f>K126</f>
        <v>1452900</v>
      </c>
      <c r="L125" s="7">
        <f>L126</f>
        <v>561348.52</v>
      </c>
      <c r="M125" s="20">
        <f t="shared" si="17"/>
        <v>891551.48</v>
      </c>
      <c r="N125" s="22"/>
    </row>
    <row r="126" spans="2:14" s="4" customFormat="1" ht="25.5">
      <c r="B126" s="18" t="s">
        <v>47</v>
      </c>
      <c r="C126" s="15"/>
      <c r="D126" s="15"/>
      <c r="E126" s="15"/>
      <c r="F126" s="15"/>
      <c r="G126" s="5" t="s">
        <v>64</v>
      </c>
      <c r="H126" s="10" t="s">
        <v>110</v>
      </c>
      <c r="I126" s="10" t="s">
        <v>116</v>
      </c>
      <c r="J126" s="10" t="s">
        <v>44</v>
      </c>
      <c r="K126" s="7">
        <f>SUM(K127:K128)</f>
        <v>1452900</v>
      </c>
      <c r="L126" s="7">
        <f>SUM(L127:L128)</f>
        <v>561348.52</v>
      </c>
      <c r="M126" s="20">
        <f t="shared" si="17"/>
        <v>891551.48</v>
      </c>
      <c r="N126" s="22"/>
    </row>
    <row r="127" spans="2:14" s="4" customFormat="1" ht="25.5">
      <c r="B127" s="18" t="s">
        <v>57</v>
      </c>
      <c r="C127" s="15"/>
      <c r="D127" s="15"/>
      <c r="E127" s="15"/>
      <c r="F127" s="15"/>
      <c r="G127" s="5" t="s">
        <v>64</v>
      </c>
      <c r="H127" s="10" t="s">
        <v>110</v>
      </c>
      <c r="I127" s="10" t="s">
        <v>116</v>
      </c>
      <c r="J127" s="10" t="s">
        <v>55</v>
      </c>
      <c r="K127" s="7">
        <v>5000</v>
      </c>
      <c r="L127" s="7">
        <v>0</v>
      </c>
      <c r="M127" s="20">
        <f t="shared" si="17"/>
        <v>5000</v>
      </c>
      <c r="N127" s="22"/>
    </row>
    <row r="128" spans="2:14" s="4" customFormat="1" ht="25.5">
      <c r="B128" s="18" t="s">
        <v>58</v>
      </c>
      <c r="C128" s="15"/>
      <c r="D128" s="15"/>
      <c r="E128" s="15"/>
      <c r="F128" s="15"/>
      <c r="G128" s="5" t="s">
        <v>64</v>
      </c>
      <c r="H128" s="10" t="s">
        <v>110</v>
      </c>
      <c r="I128" s="10" t="s">
        <v>116</v>
      </c>
      <c r="J128" s="10" t="s">
        <v>53</v>
      </c>
      <c r="K128" s="7">
        <v>1447900</v>
      </c>
      <c r="L128" s="7">
        <v>561348.52</v>
      </c>
      <c r="M128" s="20">
        <f t="shared" si="17"/>
        <v>886551.48</v>
      </c>
      <c r="N128" s="22"/>
    </row>
    <row r="129" spans="2:14" s="4" customFormat="1" ht="12.75">
      <c r="B129" s="17" t="s">
        <v>42</v>
      </c>
      <c r="C129" s="15"/>
      <c r="D129" s="15"/>
      <c r="E129" s="15"/>
      <c r="F129" s="15"/>
      <c r="G129" s="5" t="s">
        <v>64</v>
      </c>
      <c r="H129" s="10" t="s">
        <v>110</v>
      </c>
      <c r="I129" s="10" t="s">
        <v>116</v>
      </c>
      <c r="J129" s="10" t="s">
        <v>41</v>
      </c>
      <c r="K129" s="7">
        <f>K130</f>
        <v>25000</v>
      </c>
      <c r="L129" s="7">
        <f>L130</f>
        <v>0</v>
      </c>
      <c r="M129" s="20">
        <f t="shared" si="17"/>
        <v>25000</v>
      </c>
      <c r="N129" s="22"/>
    </row>
    <row r="130" spans="2:14" s="4" customFormat="1" ht="12.75">
      <c r="B130" s="17" t="s">
        <v>48</v>
      </c>
      <c r="C130" s="15"/>
      <c r="D130" s="15"/>
      <c r="E130" s="15"/>
      <c r="F130" s="15"/>
      <c r="G130" s="5" t="s">
        <v>64</v>
      </c>
      <c r="H130" s="10" t="s">
        <v>110</v>
      </c>
      <c r="I130" s="10" t="s">
        <v>116</v>
      </c>
      <c r="J130" s="10" t="s">
        <v>45</v>
      </c>
      <c r="K130" s="7">
        <f>K131</f>
        <v>25000</v>
      </c>
      <c r="L130" s="7">
        <f>L131</f>
        <v>0</v>
      </c>
      <c r="M130" s="20">
        <f t="shared" si="17"/>
        <v>25000</v>
      </c>
      <c r="N130" s="22"/>
    </row>
    <row r="131" spans="2:14" s="4" customFormat="1" ht="12.75">
      <c r="B131" s="17" t="s">
        <v>59</v>
      </c>
      <c r="C131" s="15"/>
      <c r="D131" s="15"/>
      <c r="E131" s="15"/>
      <c r="F131" s="15"/>
      <c r="G131" s="5" t="s">
        <v>64</v>
      </c>
      <c r="H131" s="10" t="s">
        <v>110</v>
      </c>
      <c r="I131" s="10" t="s">
        <v>116</v>
      </c>
      <c r="J131" s="10" t="s">
        <v>60</v>
      </c>
      <c r="K131" s="7">
        <v>25000</v>
      </c>
      <c r="L131" s="7">
        <v>0</v>
      </c>
      <c r="M131" s="20">
        <f t="shared" si="17"/>
        <v>25000</v>
      </c>
      <c r="N131" s="22"/>
    </row>
    <row r="132" spans="2:14" s="4" customFormat="1" ht="25.5">
      <c r="B132" s="16" t="s">
        <v>126</v>
      </c>
      <c r="C132" s="15"/>
      <c r="D132" s="15"/>
      <c r="E132" s="15"/>
      <c r="F132" s="15"/>
      <c r="G132" s="5" t="s">
        <v>27</v>
      </c>
      <c r="H132" s="10" t="s">
        <v>110</v>
      </c>
      <c r="I132" s="10" t="s">
        <v>125</v>
      </c>
      <c r="J132" s="10"/>
      <c r="K132" s="7">
        <f aca="true" t="shared" si="18" ref="K132:L136">K133</f>
        <v>100000</v>
      </c>
      <c r="L132" s="7">
        <f t="shared" si="18"/>
        <v>0</v>
      </c>
      <c r="M132" s="20">
        <f t="shared" si="17"/>
        <v>100000</v>
      </c>
      <c r="N132" s="22"/>
    </row>
    <row r="133" spans="2:14" s="4" customFormat="1" ht="25.5">
      <c r="B133" s="16" t="s">
        <v>128</v>
      </c>
      <c r="C133" s="15"/>
      <c r="D133" s="15"/>
      <c r="E133" s="15"/>
      <c r="F133" s="15"/>
      <c r="G133" s="5" t="s">
        <v>27</v>
      </c>
      <c r="H133" s="10" t="s">
        <v>110</v>
      </c>
      <c r="I133" s="10" t="s">
        <v>127</v>
      </c>
      <c r="J133" s="10"/>
      <c r="K133" s="7">
        <f t="shared" si="18"/>
        <v>100000</v>
      </c>
      <c r="L133" s="7">
        <f t="shared" si="18"/>
        <v>0</v>
      </c>
      <c r="M133" s="20">
        <f t="shared" si="17"/>
        <v>100000</v>
      </c>
      <c r="N133" s="22"/>
    </row>
    <row r="134" spans="2:14" s="4" customFormat="1" ht="25.5">
      <c r="B134" s="16" t="s">
        <v>117</v>
      </c>
      <c r="C134" s="15"/>
      <c r="D134" s="15"/>
      <c r="E134" s="15"/>
      <c r="F134" s="15"/>
      <c r="G134" s="5" t="s">
        <v>27</v>
      </c>
      <c r="H134" s="10" t="s">
        <v>110</v>
      </c>
      <c r="I134" s="10" t="s">
        <v>129</v>
      </c>
      <c r="J134" s="10"/>
      <c r="K134" s="7">
        <f t="shared" si="18"/>
        <v>100000</v>
      </c>
      <c r="L134" s="7">
        <f t="shared" si="18"/>
        <v>0</v>
      </c>
      <c r="M134" s="20">
        <f t="shared" si="17"/>
        <v>100000</v>
      </c>
      <c r="N134" s="22"/>
    </row>
    <row r="135" spans="2:14" s="4" customFormat="1" ht="25.5">
      <c r="B135" s="18" t="s">
        <v>46</v>
      </c>
      <c r="C135" s="15"/>
      <c r="D135" s="15"/>
      <c r="E135" s="15"/>
      <c r="F135" s="15"/>
      <c r="G135" s="5" t="s">
        <v>27</v>
      </c>
      <c r="H135" s="10" t="s">
        <v>110</v>
      </c>
      <c r="I135" s="10" t="s">
        <v>129</v>
      </c>
      <c r="J135" s="10" t="s">
        <v>43</v>
      </c>
      <c r="K135" s="7">
        <f t="shared" si="18"/>
        <v>100000</v>
      </c>
      <c r="L135" s="7">
        <f t="shared" si="18"/>
        <v>0</v>
      </c>
      <c r="M135" s="20">
        <f t="shared" si="17"/>
        <v>100000</v>
      </c>
      <c r="N135" s="22"/>
    </row>
    <row r="136" spans="2:14" s="4" customFormat="1" ht="25.5">
      <c r="B136" s="18" t="s">
        <v>47</v>
      </c>
      <c r="C136" s="15"/>
      <c r="D136" s="15"/>
      <c r="E136" s="15"/>
      <c r="F136" s="15"/>
      <c r="G136" s="5" t="s">
        <v>27</v>
      </c>
      <c r="H136" s="10" t="s">
        <v>110</v>
      </c>
      <c r="I136" s="10" t="s">
        <v>129</v>
      </c>
      <c r="J136" s="10" t="s">
        <v>44</v>
      </c>
      <c r="K136" s="7">
        <f t="shared" si="18"/>
        <v>100000</v>
      </c>
      <c r="L136" s="7">
        <f t="shared" si="18"/>
        <v>0</v>
      </c>
      <c r="M136" s="20">
        <f t="shared" si="17"/>
        <v>100000</v>
      </c>
      <c r="N136" s="22"/>
    </row>
    <row r="137" spans="2:14" s="4" customFormat="1" ht="25.5">
      <c r="B137" s="18" t="s">
        <v>58</v>
      </c>
      <c r="C137" s="15"/>
      <c r="D137" s="15"/>
      <c r="E137" s="15"/>
      <c r="F137" s="15"/>
      <c r="G137" s="5" t="s">
        <v>27</v>
      </c>
      <c r="H137" s="10" t="s">
        <v>110</v>
      </c>
      <c r="I137" s="10" t="s">
        <v>129</v>
      </c>
      <c r="J137" s="10" t="s">
        <v>53</v>
      </c>
      <c r="K137" s="7">
        <v>100000</v>
      </c>
      <c r="L137" s="7">
        <v>0</v>
      </c>
      <c r="M137" s="20">
        <f t="shared" si="17"/>
        <v>100000</v>
      </c>
      <c r="N137" s="22"/>
    </row>
    <row r="138" spans="2:14" s="3" customFormat="1" ht="12.75">
      <c r="B138" s="55" t="s">
        <v>11</v>
      </c>
      <c r="C138" s="50"/>
      <c r="D138" s="50"/>
      <c r="E138" s="50"/>
      <c r="F138" s="50"/>
      <c r="G138" s="35" t="s">
        <v>27</v>
      </c>
      <c r="H138" s="51" t="s">
        <v>26</v>
      </c>
      <c r="I138" s="51"/>
      <c r="J138" s="53"/>
      <c r="K138" s="52">
        <f>K145+K139</f>
        <v>433114</v>
      </c>
      <c r="L138" s="52">
        <f>L145+L139</f>
        <v>247684</v>
      </c>
      <c r="M138" s="37">
        <f>K138-L138</f>
        <v>185430</v>
      </c>
      <c r="N138" s="19"/>
    </row>
    <row r="139" spans="2:14" s="3" customFormat="1" ht="12.75">
      <c r="B139" s="43" t="s">
        <v>152</v>
      </c>
      <c r="C139" s="44"/>
      <c r="D139" s="44"/>
      <c r="E139" s="44"/>
      <c r="F139" s="44"/>
      <c r="G139" s="45" t="s">
        <v>27</v>
      </c>
      <c r="H139" s="46" t="s">
        <v>153</v>
      </c>
      <c r="I139" s="46"/>
      <c r="J139" s="46"/>
      <c r="K139" s="47">
        <f>K140</f>
        <v>213114</v>
      </c>
      <c r="L139" s="47">
        <f>L140</f>
        <v>213114</v>
      </c>
      <c r="M139" s="48">
        <f aca="true" t="shared" si="19" ref="M139:M144">K139-L139</f>
        <v>0</v>
      </c>
      <c r="N139" s="19"/>
    </row>
    <row r="140" spans="2:14" s="3" customFormat="1" ht="25.5">
      <c r="B140" s="32" t="s">
        <v>151</v>
      </c>
      <c r="C140" s="62"/>
      <c r="D140" s="62"/>
      <c r="E140" s="62"/>
      <c r="F140" s="62"/>
      <c r="G140" s="29" t="s">
        <v>27</v>
      </c>
      <c r="H140" s="30" t="s">
        <v>153</v>
      </c>
      <c r="I140" s="30" t="s">
        <v>102</v>
      </c>
      <c r="J140" s="30"/>
      <c r="K140" s="20">
        <f aca="true" t="shared" si="20" ref="K140:L143">K141</f>
        <v>213114</v>
      </c>
      <c r="L140" s="20">
        <f t="shared" si="20"/>
        <v>213114</v>
      </c>
      <c r="M140" s="20">
        <f t="shared" si="19"/>
        <v>0</v>
      </c>
      <c r="N140" s="19"/>
    </row>
    <row r="141" spans="2:14" s="4" customFormat="1" ht="12.75">
      <c r="B141" s="16" t="s">
        <v>104</v>
      </c>
      <c r="C141" s="15"/>
      <c r="D141" s="15"/>
      <c r="E141" s="15"/>
      <c r="F141" s="15"/>
      <c r="G141" s="5" t="s">
        <v>27</v>
      </c>
      <c r="H141" s="10" t="s">
        <v>153</v>
      </c>
      <c r="I141" s="10" t="s">
        <v>103</v>
      </c>
      <c r="J141" s="10"/>
      <c r="K141" s="7">
        <f t="shared" si="20"/>
        <v>213114</v>
      </c>
      <c r="L141" s="7">
        <f t="shared" si="20"/>
        <v>213114</v>
      </c>
      <c r="M141" s="20">
        <f t="shared" si="19"/>
        <v>0</v>
      </c>
      <c r="N141" s="22"/>
    </row>
    <row r="142" spans="2:14" s="4" customFormat="1" ht="12.75">
      <c r="B142" s="16" t="s">
        <v>155</v>
      </c>
      <c r="C142" s="15"/>
      <c r="D142" s="15"/>
      <c r="E142" s="15"/>
      <c r="F142" s="15"/>
      <c r="G142" s="5" t="s">
        <v>27</v>
      </c>
      <c r="H142" s="10" t="s">
        <v>153</v>
      </c>
      <c r="I142" s="10" t="s">
        <v>154</v>
      </c>
      <c r="J142" s="10"/>
      <c r="K142" s="7">
        <f t="shared" si="20"/>
        <v>213114</v>
      </c>
      <c r="L142" s="7">
        <f t="shared" si="20"/>
        <v>213114</v>
      </c>
      <c r="M142" s="20">
        <f t="shared" si="19"/>
        <v>0</v>
      </c>
      <c r="N142" s="22"/>
    </row>
    <row r="143" spans="2:14" s="4" customFormat="1" ht="12.75">
      <c r="B143" s="18" t="s">
        <v>49</v>
      </c>
      <c r="C143" s="15"/>
      <c r="D143" s="15"/>
      <c r="E143" s="15"/>
      <c r="F143" s="15"/>
      <c r="G143" s="5" t="s">
        <v>27</v>
      </c>
      <c r="H143" s="10" t="s">
        <v>153</v>
      </c>
      <c r="I143" s="10" t="s">
        <v>154</v>
      </c>
      <c r="J143" s="10" t="s">
        <v>19</v>
      </c>
      <c r="K143" s="7">
        <f t="shared" si="20"/>
        <v>213114</v>
      </c>
      <c r="L143" s="7">
        <f t="shared" si="20"/>
        <v>213114</v>
      </c>
      <c r="M143" s="20">
        <f t="shared" si="19"/>
        <v>0</v>
      </c>
      <c r="N143" s="22"/>
    </row>
    <row r="144" spans="2:14" s="4" customFormat="1" ht="12.75">
      <c r="B144" s="18" t="s">
        <v>34</v>
      </c>
      <c r="C144" s="15"/>
      <c r="D144" s="15"/>
      <c r="E144" s="15"/>
      <c r="F144" s="15"/>
      <c r="G144" s="5" t="s">
        <v>27</v>
      </c>
      <c r="H144" s="10" t="s">
        <v>153</v>
      </c>
      <c r="I144" s="10" t="s">
        <v>154</v>
      </c>
      <c r="J144" s="10" t="s">
        <v>36</v>
      </c>
      <c r="K144" s="7">
        <v>213114</v>
      </c>
      <c r="L144" s="7">
        <v>213114</v>
      </c>
      <c r="M144" s="20">
        <f t="shared" si="19"/>
        <v>0</v>
      </c>
      <c r="N144" s="22"/>
    </row>
    <row r="145" spans="2:14" s="3" customFormat="1" ht="12.75">
      <c r="B145" s="43" t="s">
        <v>130</v>
      </c>
      <c r="C145" s="44"/>
      <c r="D145" s="44"/>
      <c r="E145" s="44"/>
      <c r="F145" s="44"/>
      <c r="G145" s="45" t="s">
        <v>27</v>
      </c>
      <c r="H145" s="46" t="s">
        <v>131</v>
      </c>
      <c r="I145" s="46"/>
      <c r="J145" s="46"/>
      <c r="K145" s="47">
        <f>K146</f>
        <v>220000</v>
      </c>
      <c r="L145" s="47">
        <f>L146</f>
        <v>34570</v>
      </c>
      <c r="M145" s="48">
        <f aca="true" t="shared" si="21" ref="M145:M150">K145-L145</f>
        <v>185430</v>
      </c>
      <c r="N145" s="19"/>
    </row>
    <row r="146" spans="2:14" s="3" customFormat="1" ht="25.5">
      <c r="B146" s="32" t="s">
        <v>151</v>
      </c>
      <c r="C146" s="62"/>
      <c r="D146" s="62"/>
      <c r="E146" s="62"/>
      <c r="F146" s="62"/>
      <c r="G146" s="29" t="s">
        <v>27</v>
      </c>
      <c r="H146" s="30" t="s">
        <v>131</v>
      </c>
      <c r="I146" s="30" t="s">
        <v>102</v>
      </c>
      <c r="J146" s="30"/>
      <c r="K146" s="20">
        <f aca="true" t="shared" si="22" ref="K146:L149">K147</f>
        <v>220000</v>
      </c>
      <c r="L146" s="20">
        <f t="shared" si="22"/>
        <v>34570</v>
      </c>
      <c r="M146" s="20">
        <f t="shared" si="21"/>
        <v>185430</v>
      </c>
      <c r="N146" s="19"/>
    </row>
    <row r="147" spans="2:14" s="4" customFormat="1" ht="12.75">
      <c r="B147" s="16" t="s">
        <v>104</v>
      </c>
      <c r="C147" s="15"/>
      <c r="D147" s="15"/>
      <c r="E147" s="15"/>
      <c r="F147" s="15"/>
      <c r="G147" s="5" t="s">
        <v>27</v>
      </c>
      <c r="H147" s="10" t="s">
        <v>131</v>
      </c>
      <c r="I147" s="10" t="s">
        <v>103</v>
      </c>
      <c r="J147" s="10"/>
      <c r="K147" s="7">
        <f t="shared" si="22"/>
        <v>220000</v>
      </c>
      <c r="L147" s="7">
        <f t="shared" si="22"/>
        <v>34570</v>
      </c>
      <c r="M147" s="20">
        <f t="shared" si="21"/>
        <v>185430</v>
      </c>
      <c r="N147" s="22"/>
    </row>
    <row r="148" spans="2:14" s="4" customFormat="1" ht="63.75">
      <c r="B148" s="16" t="s">
        <v>133</v>
      </c>
      <c r="C148" s="15"/>
      <c r="D148" s="15"/>
      <c r="E148" s="15"/>
      <c r="F148" s="15"/>
      <c r="G148" s="5" t="s">
        <v>27</v>
      </c>
      <c r="H148" s="10" t="s">
        <v>131</v>
      </c>
      <c r="I148" s="10" t="s">
        <v>132</v>
      </c>
      <c r="J148" s="10"/>
      <c r="K148" s="7">
        <f t="shared" si="22"/>
        <v>220000</v>
      </c>
      <c r="L148" s="7">
        <f t="shared" si="22"/>
        <v>34570</v>
      </c>
      <c r="M148" s="20">
        <f t="shared" si="21"/>
        <v>185430</v>
      </c>
      <c r="N148" s="22"/>
    </row>
    <row r="149" spans="2:14" s="4" customFormat="1" ht="12.75">
      <c r="B149" s="18" t="s">
        <v>49</v>
      </c>
      <c r="C149" s="15"/>
      <c r="D149" s="15"/>
      <c r="E149" s="15"/>
      <c r="F149" s="15"/>
      <c r="G149" s="5" t="s">
        <v>27</v>
      </c>
      <c r="H149" s="10" t="s">
        <v>131</v>
      </c>
      <c r="I149" s="10" t="s">
        <v>132</v>
      </c>
      <c r="J149" s="10" t="s">
        <v>19</v>
      </c>
      <c r="K149" s="7">
        <f t="shared" si="22"/>
        <v>220000</v>
      </c>
      <c r="L149" s="7">
        <f t="shared" si="22"/>
        <v>34570</v>
      </c>
      <c r="M149" s="20">
        <f t="shared" si="21"/>
        <v>185430</v>
      </c>
      <c r="N149" s="22"/>
    </row>
    <row r="150" spans="2:14" s="4" customFormat="1" ht="12.75">
      <c r="B150" s="18" t="s">
        <v>34</v>
      </c>
      <c r="C150" s="15"/>
      <c r="D150" s="15"/>
      <c r="E150" s="15"/>
      <c r="F150" s="15"/>
      <c r="G150" s="5" t="s">
        <v>27</v>
      </c>
      <c r="H150" s="10" t="s">
        <v>131</v>
      </c>
      <c r="I150" s="10" t="s">
        <v>132</v>
      </c>
      <c r="J150" s="10" t="s">
        <v>36</v>
      </c>
      <c r="K150" s="7">
        <v>220000</v>
      </c>
      <c r="L150" s="7">
        <v>34570</v>
      </c>
      <c r="M150" s="20">
        <f t="shared" si="21"/>
        <v>185430</v>
      </c>
      <c r="N150" s="22"/>
    </row>
    <row r="151" spans="2:14" s="3" customFormat="1" ht="12.75">
      <c r="B151" s="55" t="s">
        <v>156</v>
      </c>
      <c r="C151" s="50"/>
      <c r="D151" s="50"/>
      <c r="E151" s="50"/>
      <c r="F151" s="50"/>
      <c r="G151" s="35" t="s">
        <v>27</v>
      </c>
      <c r="H151" s="51" t="s">
        <v>157</v>
      </c>
      <c r="I151" s="51"/>
      <c r="J151" s="53"/>
      <c r="K151" s="52">
        <f>K152</f>
        <v>77000</v>
      </c>
      <c r="L151" s="52">
        <f>L152</f>
        <v>12710</v>
      </c>
      <c r="M151" s="37">
        <f aca="true" t="shared" si="23" ref="M151:M158">K151-L151</f>
        <v>64290</v>
      </c>
      <c r="N151" s="19"/>
    </row>
    <row r="152" spans="2:14" s="3" customFormat="1" ht="12.75">
      <c r="B152" s="43" t="s">
        <v>158</v>
      </c>
      <c r="C152" s="44"/>
      <c r="D152" s="44"/>
      <c r="E152" s="44"/>
      <c r="F152" s="44"/>
      <c r="G152" s="45" t="s">
        <v>27</v>
      </c>
      <c r="H152" s="46" t="s">
        <v>159</v>
      </c>
      <c r="I152" s="46"/>
      <c r="J152" s="46"/>
      <c r="K152" s="47">
        <f>K153</f>
        <v>77000</v>
      </c>
      <c r="L152" s="47">
        <f>L153</f>
        <v>12710</v>
      </c>
      <c r="M152" s="48">
        <f t="shared" si="23"/>
        <v>64290</v>
      </c>
      <c r="N152" s="19"/>
    </row>
    <row r="153" spans="2:14" s="3" customFormat="1" ht="25.5">
      <c r="B153" s="32" t="s">
        <v>163</v>
      </c>
      <c r="C153" s="62"/>
      <c r="D153" s="62"/>
      <c r="E153" s="62"/>
      <c r="F153" s="62"/>
      <c r="G153" s="29" t="s">
        <v>27</v>
      </c>
      <c r="H153" s="30" t="s">
        <v>159</v>
      </c>
      <c r="I153" s="30" t="s">
        <v>160</v>
      </c>
      <c r="J153" s="30"/>
      <c r="K153" s="20">
        <f aca="true" t="shared" si="24" ref="K153:L156">K154</f>
        <v>77000</v>
      </c>
      <c r="L153" s="20">
        <f t="shared" si="24"/>
        <v>12710</v>
      </c>
      <c r="M153" s="20">
        <f t="shared" si="23"/>
        <v>64290</v>
      </c>
      <c r="N153" s="19"/>
    </row>
    <row r="154" spans="2:14" s="4" customFormat="1" ht="12.75">
      <c r="B154" s="16" t="s">
        <v>165</v>
      </c>
      <c r="C154" s="15"/>
      <c r="D154" s="15"/>
      <c r="E154" s="15"/>
      <c r="F154" s="15"/>
      <c r="G154" s="5" t="s">
        <v>27</v>
      </c>
      <c r="H154" s="10" t="s">
        <v>159</v>
      </c>
      <c r="I154" s="10" t="s">
        <v>161</v>
      </c>
      <c r="J154" s="10"/>
      <c r="K154" s="7">
        <f t="shared" si="24"/>
        <v>77000</v>
      </c>
      <c r="L154" s="7">
        <f t="shared" si="24"/>
        <v>12710</v>
      </c>
      <c r="M154" s="20">
        <f t="shared" si="23"/>
        <v>64290</v>
      </c>
      <c r="N154" s="22"/>
    </row>
    <row r="155" spans="2:14" s="4" customFormat="1" ht="12.75">
      <c r="B155" s="16" t="s">
        <v>164</v>
      </c>
      <c r="C155" s="15"/>
      <c r="D155" s="15"/>
      <c r="E155" s="15"/>
      <c r="F155" s="15"/>
      <c r="G155" s="5" t="s">
        <v>27</v>
      </c>
      <c r="H155" s="10" t="s">
        <v>159</v>
      </c>
      <c r="I155" s="10" t="s">
        <v>162</v>
      </c>
      <c r="J155" s="10"/>
      <c r="K155" s="7">
        <f t="shared" si="24"/>
        <v>77000</v>
      </c>
      <c r="L155" s="7">
        <f t="shared" si="24"/>
        <v>12710</v>
      </c>
      <c r="M155" s="20">
        <f t="shared" si="23"/>
        <v>64290</v>
      </c>
      <c r="N155" s="22"/>
    </row>
    <row r="156" spans="2:14" s="4" customFormat="1" ht="25.5">
      <c r="B156" s="18" t="s">
        <v>46</v>
      </c>
      <c r="C156" s="15"/>
      <c r="D156" s="15"/>
      <c r="E156" s="15"/>
      <c r="F156" s="15"/>
      <c r="G156" s="5" t="s">
        <v>27</v>
      </c>
      <c r="H156" s="10" t="s">
        <v>159</v>
      </c>
      <c r="I156" s="10" t="s">
        <v>162</v>
      </c>
      <c r="J156" s="10" t="s">
        <v>43</v>
      </c>
      <c r="K156" s="7">
        <f t="shared" si="24"/>
        <v>77000</v>
      </c>
      <c r="L156" s="7">
        <f t="shared" si="24"/>
        <v>12710</v>
      </c>
      <c r="M156" s="20">
        <f t="shared" si="23"/>
        <v>64290</v>
      </c>
      <c r="N156" s="22"/>
    </row>
    <row r="157" spans="2:14" s="4" customFormat="1" ht="25.5">
      <c r="B157" s="18" t="s">
        <v>47</v>
      </c>
      <c r="C157" s="15"/>
      <c r="D157" s="15"/>
      <c r="E157" s="15"/>
      <c r="F157" s="15"/>
      <c r="G157" s="5" t="s">
        <v>27</v>
      </c>
      <c r="H157" s="10" t="s">
        <v>159</v>
      </c>
      <c r="I157" s="10" t="s">
        <v>162</v>
      </c>
      <c r="J157" s="10" t="s">
        <v>44</v>
      </c>
      <c r="K157" s="7">
        <f>K158</f>
        <v>77000</v>
      </c>
      <c r="L157" s="7">
        <f>L158</f>
        <v>12710</v>
      </c>
      <c r="M157" s="20">
        <f t="shared" si="23"/>
        <v>64290</v>
      </c>
      <c r="N157" s="22"/>
    </row>
    <row r="158" spans="2:14" s="4" customFormat="1" ht="25.5">
      <c r="B158" s="18" t="s">
        <v>58</v>
      </c>
      <c r="C158" s="15"/>
      <c r="D158" s="15"/>
      <c r="E158" s="15"/>
      <c r="F158" s="15"/>
      <c r="G158" s="5" t="s">
        <v>27</v>
      </c>
      <c r="H158" s="10" t="s">
        <v>159</v>
      </c>
      <c r="I158" s="10" t="s">
        <v>162</v>
      </c>
      <c r="J158" s="10" t="s">
        <v>53</v>
      </c>
      <c r="K158" s="7">
        <v>77000</v>
      </c>
      <c r="L158" s="7">
        <v>12710</v>
      </c>
      <c r="M158" s="20">
        <f t="shared" si="23"/>
        <v>64290</v>
      </c>
      <c r="N158" s="22"/>
    </row>
    <row r="159" spans="2:14" ht="12.75">
      <c r="B159" s="56" t="s">
        <v>1</v>
      </c>
      <c r="C159" s="57"/>
      <c r="D159" s="57"/>
      <c r="E159" s="57"/>
      <c r="F159" s="57"/>
      <c r="G159" s="58"/>
      <c r="H159" s="59"/>
      <c r="I159" s="60"/>
      <c r="J159" s="59"/>
      <c r="K159" s="61">
        <f>K11</f>
        <v>12441981.99</v>
      </c>
      <c r="L159" s="61">
        <f>L11</f>
        <v>2402338.94</v>
      </c>
      <c r="M159" s="42">
        <f>K159-L159</f>
        <v>10039643.05</v>
      </c>
      <c r="N159" s="21"/>
    </row>
    <row r="160" spans="13:14" ht="12.75">
      <c r="M160" s="21"/>
      <c r="N160" s="21"/>
    </row>
    <row r="161" spans="13:14" ht="12.75">
      <c r="M161" s="21"/>
      <c r="N161" s="21"/>
    </row>
    <row r="162" spans="13:14" ht="12.75">
      <c r="M162" s="21"/>
      <c r="N162" s="21"/>
    </row>
    <row r="163" spans="13:14" ht="12.75">
      <c r="M163" s="21"/>
      <c r="N163" s="21"/>
    </row>
    <row r="164" spans="13:14" ht="12.75">
      <c r="M164" s="21"/>
      <c r="N164" s="21"/>
    </row>
    <row r="165" spans="13:14" ht="12.75">
      <c r="M165" s="21"/>
      <c r="N165" s="21"/>
    </row>
    <row r="166" spans="13:14" ht="12.75">
      <c r="M166" s="21"/>
      <c r="N166" s="21"/>
    </row>
    <row r="167" spans="13:14" ht="12.75">
      <c r="M167" s="21"/>
      <c r="N167" s="21"/>
    </row>
    <row r="168" spans="13:14" ht="12.75">
      <c r="M168" s="21"/>
      <c r="N168" s="21"/>
    </row>
    <row r="169" spans="13:14" ht="12.75">
      <c r="M169" s="21"/>
      <c r="N169" s="21"/>
    </row>
    <row r="170" spans="13:14" ht="12.75">
      <c r="M170" s="21"/>
      <c r="N170" s="21"/>
    </row>
    <row r="171" spans="13:14" ht="12.75">
      <c r="M171" s="21"/>
      <c r="N171" s="21"/>
    </row>
    <row r="172" spans="13:14" ht="12.75">
      <c r="M172" s="21"/>
      <c r="N172" s="21"/>
    </row>
    <row r="173" spans="13:14" ht="12.75">
      <c r="M173" s="21"/>
      <c r="N173" s="21"/>
    </row>
    <row r="174" spans="13:14" ht="12.75">
      <c r="M174" s="21"/>
      <c r="N174" s="21"/>
    </row>
    <row r="175" spans="13:14" ht="12.75">
      <c r="M175" s="21"/>
      <c r="N175" s="21"/>
    </row>
    <row r="176" spans="13:14" ht="12.75">
      <c r="M176" s="21"/>
      <c r="N176" s="21"/>
    </row>
    <row r="177" spans="13:14" ht="12.75">
      <c r="M177" s="21"/>
      <c r="N177" s="21"/>
    </row>
    <row r="178" spans="13:14" ht="12.75">
      <c r="M178" s="21"/>
      <c r="N178" s="21"/>
    </row>
    <row r="179" spans="13:14" ht="12.75">
      <c r="M179" s="21"/>
      <c r="N179" s="21"/>
    </row>
  </sheetData>
  <sheetProtection/>
  <mergeCells count="11">
    <mergeCell ref="J1:M2"/>
    <mergeCell ref="H8:H10"/>
    <mergeCell ref="K8:K10"/>
    <mergeCell ref="L8:L10"/>
    <mergeCell ref="I8:I10"/>
    <mergeCell ref="J8:J10"/>
    <mergeCell ref="M8:M10"/>
    <mergeCell ref="B4:M6"/>
    <mergeCell ref="B3:J3"/>
    <mergeCell ref="B8:B10"/>
    <mergeCell ref="G8:G10"/>
  </mergeCells>
  <printOptions horizontalCentered="1"/>
  <pageMargins left="0.7874015748031497" right="0.1968503937007874" top="0.7874015748031497" bottom="0.7874015748031497" header="0" footer="0"/>
  <pageSetup firstPageNumber="24" useFirstPageNumber="1" fitToHeight="1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Пользователь</cp:lastModifiedBy>
  <cp:lastPrinted>2017-04-20T05:28:39Z</cp:lastPrinted>
  <dcterms:created xsi:type="dcterms:W3CDTF">2009-02-03T11:21:42Z</dcterms:created>
  <dcterms:modified xsi:type="dcterms:W3CDTF">2017-04-20T05:33:11Z</dcterms:modified>
  <cp:category/>
  <cp:version/>
  <cp:contentType/>
  <cp:contentStatus/>
</cp:coreProperties>
</file>